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X\xxx\"/>
    </mc:Choice>
  </mc:AlternateContent>
  <xr:revisionPtr revIDLastSave="0" documentId="13_ncr:1_{3DCA5107-5307-40B1-915D-FD664F47E61A}" xr6:coauthVersionLast="47" xr6:coauthVersionMax="47" xr10:uidLastSave="{00000000-0000-0000-0000-000000000000}"/>
  <bookViews>
    <workbookView xWindow="38540" yWindow="0" windowWidth="25430" windowHeight="20880" xr2:uid="{A280720C-45E5-45EC-9B12-16A637BB6A2C}"/>
  </bookViews>
  <sheets>
    <sheet name="REKAPITULACE" sheetId="1" r:id="rId1"/>
    <sheet name="SO-01" sheetId="2" r:id="rId2"/>
    <sheet name="SO-02" sheetId="5" r:id="rId3"/>
    <sheet name="VON" sheetId="6" r:id="rId4"/>
  </sheets>
  <definedNames>
    <definedName name="_xlnm.Print_Titles" localSheetId="1">'SO-01'!$16:$16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2" l="1"/>
  <c r="F85" i="2"/>
  <c r="F84" i="2"/>
  <c r="F83" i="2"/>
  <c r="F49" i="2"/>
  <c r="F42" i="2"/>
  <c r="G85" i="2"/>
  <c r="F82" i="2"/>
  <c r="F81" i="2"/>
  <c r="F80" i="2"/>
  <c r="B25" i="1"/>
  <c r="G20" i="6"/>
  <c r="G21" i="6"/>
  <c r="G22" i="6"/>
  <c r="G23" i="6"/>
  <c r="G24" i="6"/>
  <c r="G25" i="6"/>
  <c r="G26" i="6"/>
  <c r="G19" i="6"/>
  <c r="D15" i="6"/>
  <c r="B15" i="6"/>
  <c r="B13" i="6"/>
  <c r="B11" i="6"/>
  <c r="B9" i="6"/>
  <c r="B7" i="6"/>
  <c r="B5" i="6"/>
  <c r="B3" i="6"/>
  <c r="B24" i="1"/>
  <c r="F66" i="5"/>
  <c r="F65" i="5"/>
  <c r="F64" i="5"/>
  <c r="F63" i="5"/>
  <c r="F62" i="5"/>
  <c r="F61" i="5"/>
  <c r="F60" i="5"/>
  <c r="F59" i="5"/>
  <c r="F58" i="5"/>
  <c r="F57" i="5"/>
  <c r="F56" i="5"/>
  <c r="F54" i="5"/>
  <c r="F53" i="5"/>
  <c r="F52" i="5"/>
  <c r="F51" i="5"/>
  <c r="F50" i="5"/>
  <c r="F49" i="5"/>
  <c r="F48" i="5"/>
  <c r="F47" i="5"/>
  <c r="F45" i="5"/>
  <c r="G44" i="5" s="1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29" i="5"/>
  <c r="G28" i="5" s="1"/>
  <c r="F21" i="5"/>
  <c r="F22" i="5"/>
  <c r="F23" i="5"/>
  <c r="F24" i="5"/>
  <c r="F25" i="5"/>
  <c r="F26" i="5"/>
  <c r="F27" i="5"/>
  <c r="F20" i="5"/>
  <c r="D15" i="5"/>
  <c r="B15" i="5"/>
  <c r="B13" i="5"/>
  <c r="B11" i="5"/>
  <c r="B9" i="5"/>
  <c r="B7" i="5"/>
  <c r="B5" i="5"/>
  <c r="B3" i="5"/>
  <c r="B5" i="2"/>
  <c r="B23" i="1" s="1"/>
  <c r="B13" i="2"/>
  <c r="B11" i="2"/>
  <c r="D15" i="2"/>
  <c r="B9" i="2"/>
  <c r="G18" i="6" l="1"/>
  <c r="G17" i="6" s="1"/>
  <c r="C25" i="1" s="1"/>
  <c r="G55" i="5"/>
  <c r="G19" i="5"/>
  <c r="G79" i="2"/>
  <c r="G30" i="5"/>
  <c r="G46" i="5"/>
  <c r="G18" i="5" l="1"/>
  <c r="G17" i="5" s="1"/>
  <c r="C24" i="1" s="1"/>
  <c r="G88" i="2"/>
  <c r="G87" i="2"/>
  <c r="G84" i="2"/>
  <c r="G83" i="2"/>
  <c r="F78" i="2"/>
  <c r="F77" i="2"/>
  <c r="F75" i="2"/>
  <c r="F74" i="2"/>
  <c r="G72" i="2"/>
  <c r="G71" i="2"/>
  <c r="F69" i="2"/>
  <c r="F68" i="2"/>
  <c r="F66" i="2"/>
  <c r="F65" i="2"/>
  <c r="F63" i="2"/>
  <c r="F62" i="2"/>
  <c r="F61" i="2"/>
  <c r="G59" i="2"/>
  <c r="F58" i="2"/>
  <c r="F57" i="2"/>
  <c r="G55" i="2"/>
  <c r="G54" i="2"/>
  <c r="G53" i="2"/>
  <c r="G52" i="2"/>
  <c r="G51" i="2"/>
  <c r="G49" i="2"/>
  <c r="F48" i="2"/>
  <c r="F47" i="2"/>
  <c r="F45" i="2"/>
  <c r="F44" i="2"/>
  <c r="G42" i="2"/>
  <c r="F40" i="2"/>
  <c r="F41" i="2"/>
  <c r="F39" i="2"/>
  <c r="F37" i="2"/>
  <c r="F35" i="2"/>
  <c r="F36" i="2"/>
  <c r="F34" i="2"/>
  <c r="F33" i="2"/>
  <c r="F32" i="2"/>
  <c r="F28" i="2"/>
  <c r="F30" i="2"/>
  <c r="F27" i="2"/>
  <c r="F25" i="2"/>
  <c r="F24" i="2"/>
  <c r="G22" i="2"/>
  <c r="G21" i="2"/>
  <c r="G20" i="2"/>
  <c r="G19" i="2"/>
  <c r="G67" i="2" l="1"/>
  <c r="G76" i="2"/>
  <c r="G46" i="2"/>
  <c r="G73" i="2"/>
  <c r="G86" i="2"/>
  <c r="G56" i="2"/>
  <c r="G43" i="2"/>
  <c r="G64" i="2"/>
  <c r="G60" i="2"/>
  <c r="G38" i="2"/>
  <c r="G26" i="2"/>
  <c r="G31" i="2"/>
  <c r="G23" i="2"/>
  <c r="B15" i="2"/>
  <c r="B7" i="2"/>
  <c r="B3" i="2"/>
  <c r="G50" i="2" l="1"/>
  <c r="G70" i="2"/>
  <c r="G18" i="2"/>
  <c r="G17" i="2" l="1"/>
  <c r="C23" i="1" s="1"/>
  <c r="C26" i="1" s="1"/>
</calcChain>
</file>

<file path=xl/sharedStrings.xml><?xml version="1.0" encoding="utf-8"?>
<sst xmlns="http://schemas.openxmlformats.org/spreadsheetml/2006/main" count="303" uniqueCount="154">
  <si>
    <t>REKAPITULACE STAVBY</t>
  </si>
  <si>
    <t>Stavba</t>
  </si>
  <si>
    <t>Vltava, ř.km 328,673 - měrný profil jez Kimlíček</t>
  </si>
  <si>
    <t>Objednatel</t>
  </si>
  <si>
    <t>Povodí Vltavy, státní podnik</t>
  </si>
  <si>
    <t>Zhotovitel</t>
  </si>
  <si>
    <t>Projektant</t>
  </si>
  <si>
    <t>Povodí Vltavy, státní podnik - oddělení projektových činností</t>
  </si>
  <si>
    <t>Zpracovatel</t>
  </si>
  <si>
    <t>Loučovice, Kapličky</t>
  </si>
  <si>
    <t>Datum</t>
  </si>
  <si>
    <t>SOUPIS PRACÍ</t>
  </si>
  <si>
    <t>Objekt</t>
  </si>
  <si>
    <t>Č.P.</t>
  </si>
  <si>
    <t>Popis</t>
  </si>
  <si>
    <t>MJ</t>
  </si>
  <si>
    <t>Množství celkem</t>
  </si>
  <si>
    <t>Cena jednotková</t>
  </si>
  <si>
    <t>Cena celkem</t>
  </si>
  <si>
    <t>Jezové těleso</t>
  </si>
  <si>
    <t>m3</t>
  </si>
  <si>
    <t>Roxor 14 mm, dl. 600 mm a´50 cm</t>
  </si>
  <si>
    <t>kg</t>
  </si>
  <si>
    <t xml:space="preserve">Vrtání a osazení na chemickou kotvu </t>
  </si>
  <si>
    <t>m</t>
  </si>
  <si>
    <t>Cena dílčí</t>
  </si>
  <si>
    <t>beton 30/37-XA1-XC1-XF3</t>
  </si>
  <si>
    <t>m2</t>
  </si>
  <si>
    <t>bednění</t>
  </si>
  <si>
    <t>tvarové kameny 600/300</t>
  </si>
  <si>
    <t>tvarové kameny 400/300</t>
  </si>
  <si>
    <t>podkladní cementová malta, tl. 5 cm</t>
  </si>
  <si>
    <t>spárování</t>
  </si>
  <si>
    <t>kotvení - vrtání a osazení na chemickou kotvu</t>
  </si>
  <si>
    <t>Tříděný místní kámen velikosti min. 40 cm</t>
  </si>
  <si>
    <t>Lomový kámen 80 – 200 kg</t>
  </si>
  <si>
    <t xml:space="preserve">Proštěrkování </t>
  </si>
  <si>
    <t xml:space="preserve">Dubová hradidla 200/200 </t>
  </si>
  <si>
    <t>Levobřežní zeď</t>
  </si>
  <si>
    <t>Odstranění porušeného zdiva a betonu</t>
  </si>
  <si>
    <t>Beton C15/20</t>
  </si>
  <si>
    <t>Roxor 14 mm, dl. 300 mm a´50 cm</t>
  </si>
  <si>
    <t>úprava pláně</t>
  </si>
  <si>
    <t>Násyp z místního materiálu hutněný</t>
  </si>
  <si>
    <t>Levobřežní opevnění</t>
  </si>
  <si>
    <t>podkladní beton  C20/25 tl. 20 cm</t>
  </si>
  <si>
    <t>Tříděný místní kámen velikosti min. 60 cm</t>
  </si>
  <si>
    <t>Štěrkový podsyp 8-32 tl. 20 cm</t>
  </si>
  <si>
    <t>Urovnání vodorovného povrchu záhozu</t>
  </si>
  <si>
    <t xml:space="preserve">Proštěrkování šikmého líce povrchu záhozu </t>
  </si>
  <si>
    <t>POV</t>
  </si>
  <si>
    <t>Elektroinstalace měření hladiny</t>
  </si>
  <si>
    <t>Dodávka rozvaděče DT1</t>
  </si>
  <si>
    <t>kpl</t>
  </si>
  <si>
    <t>Dodávka polní instrumentace MaR</t>
  </si>
  <si>
    <t>Kabely, kabelové trasy a elektromontážní materiál</t>
  </si>
  <si>
    <t>Elektromontáže</t>
  </si>
  <si>
    <t>Zemní práce a stavební připravenost</t>
  </si>
  <si>
    <t>Služby</t>
  </si>
  <si>
    <t>ks</t>
  </si>
  <si>
    <t>Zpracoval</t>
  </si>
  <si>
    <t>Místo stavby</t>
  </si>
  <si>
    <t>Ing. Pavel FILIP</t>
  </si>
  <si>
    <t>OBJEKT</t>
  </si>
  <si>
    <t>CENA</t>
  </si>
  <si>
    <t>- Plastová rozvaděčová skříň, venkovní provedení z ÚV odolného plastu, vxšvh 747x536x300 mm, IP 65, venkovní a vnitřní dveře, zámek FAB, určeno k zazdění do pilíře</t>
  </si>
  <si>
    <t>- Vlastní výbava rozvaděče - jistící prvky min. Icn 10 kA včetně svodiče 2-pólového B+C Imax 60 kA, IL 125 A, hlavní vypínač,temperace rozvaděče, servisní panelová zásuvka, hlídání napětí 230 V AC a 24 V DC včetně místní optické a dálkové signalizace</t>
  </si>
  <si>
    <t>- Zálohovaný zdroj s funkcí UPS 230 V / 24 V DC, 240 W včetně akumulátoru min 42 Ah</t>
  </si>
  <si>
    <t>- Panelový zobrazovač hladiny a analogovým proudovým vstupem, napájení 24 V DC</t>
  </si>
  <si>
    <t>- Telemetrická stanice kompatibilní s dispečinkem provozovatele s výbavou 8x AI, 8x DI, 6x DO, 1x AO, komunikace RS232/485, dvouřádkový displej, GSM/GPRS přenos včetně GSM antény bez SIM karty - SIM kartu dodá provozovatel objektu při realizaci díla</t>
  </si>
  <si>
    <t>- Analogový proudový obvod 4÷20 mA včetně galvanických oddělovačů pro vyhodnocení signálu z tlakové sondy telemetrickou stanicí a panelovým zobrazovačem</t>
  </si>
  <si>
    <t>- Nosný a ranžírovací materiál, pojistkové patrony, svorkovnice, kabelové průchodky, strojně tištěné štítky přístrojů a návlečky jednotlivých vodičů</t>
  </si>
  <si>
    <t>- Výroba a kompletace rozvaděče, kusová zkouška rozvaděče včetně výstupního protokolu a ES prohlášení o shodě</t>
  </si>
  <si>
    <t>- Hydrostatická ponorná tlaková sonda k měření výšky hladiny s nerezovou oddělovací membránou, rozsah 0÷4 m, přesnost 0,1 %, pasivní proudový výstup 4÷20 mA, napájení 24 V DC, kabel délky 20 m</t>
  </si>
  <si>
    <t>- Plastový kompaktní pilíř s elektroměrovým rozvaděčem - vertikálně, elektroměrový rozvaděč pro jednosazbový elektroměr, jištění před elektroměrem do 3x 40 A / 400 V, přívod do 16 mm2, odvod do 16 mm2</t>
  </si>
  <si>
    <t>- Přípojková skříň prázdná, 295 x 255 x 115 mm</t>
  </si>
  <si>
    <t>- Ekvipotenciální svorkovnice s krytem</t>
  </si>
  <si>
    <t>- Ohebná dvouplášťová korugovaná chránička 63/52, vč. protahovacího lanka</t>
  </si>
  <si>
    <t>- Silový kabel pro pevné uložení do 1 kV, s měděnými jádry do 4x10 mm2</t>
  </si>
  <si>
    <t>- Silový kabel pro pevné uložení do 1 kV, s měděnými jádry do 4x16 mm2</t>
  </si>
  <si>
    <t>- Propojovací jednožilový vodič, jádro měděné lanované, izolace z PVC, 450/750 V, do průřezu 16 mm2</t>
  </si>
  <si>
    <t>- Jistič - In 16 A, charakteristika B, 1-pól, Icn 10 kA</t>
  </si>
  <si>
    <t>- Nožové pojistkové vložky vel. 000 do 32 A gG</t>
  </si>
  <si>
    <t>- Drát ø10 mm, (1 kg=1,6 m) -- FeZn</t>
  </si>
  <si>
    <t>- Zemnící páska FeZn 30x4 mm, 1kg=1,05m</t>
  </si>
  <si>
    <t>- Červená polyetylénová páska s bleskem šíře 220 mm</t>
  </si>
  <si>
    <t>- Pomocný spojovací a jinde nespecifikovaný materiál</t>
  </si>
  <si>
    <t>- elektromontáže</t>
  </si>
  <si>
    <t>- vytýčení kabelové trasy (koordinace dle stávajících sítí)</t>
  </si>
  <si>
    <t>- hloubení a zához kabelové rýhy 50/95</t>
  </si>
  <si>
    <t>- pískové lože tl. 10 cm pod a nad kabely (chráničkou)</t>
  </si>
  <si>
    <t>- úprava terénu</t>
  </si>
  <si>
    <t>- vrt šachty měrné sondy DN 150, dl. 3,5 m v kamenném zdivu pilíře</t>
  </si>
  <si>
    <t>- vodorovné vrty DN 100 pro propojení šachty s řekou 2 x 0,3 m</t>
  </si>
  <si>
    <t xml:space="preserve">- krycí pevný poklop šachty měrné sondy </t>
  </si>
  <si>
    <t>- zděný pilíř pro rozvaděč komplet, vč. základu 935X450 mm, stříšky a prostupů pro kabelové chráničky a zemnící sítě dle požadavků dodavatele elektroinstalace</t>
  </si>
  <si>
    <t>- vyhotovení výrobní dokumentace</t>
  </si>
  <si>
    <t>- vedlejší a ostatní náklady nutné pro realizaci díla</t>
  </si>
  <si>
    <t>- odvoz a likvidace odpadu</t>
  </si>
  <si>
    <t>- aplikační SW telemetrické stanice</t>
  </si>
  <si>
    <t>- úpravy SW na dispečinku provozovatele</t>
  </si>
  <si>
    <t>- funkční zkoušky, uvedení do provozu</t>
  </si>
  <si>
    <t>- nastavení, odladění, zkušební provoz zařízení</t>
  </si>
  <si>
    <t>- zaškolení personálu obsluhy a údržby</t>
  </si>
  <si>
    <t>- výchozí revize elektroinstalace</t>
  </si>
  <si>
    <t>- koordinace s ostatními dodavateli</t>
  </si>
  <si>
    <t>- dokumentace skutečného provedení</t>
  </si>
  <si>
    <t>VEDLEJŠÍ A OSTATNÍ NÁKLADY</t>
  </si>
  <si>
    <t>Uvedení ploch dotčených stavbou do původního stavu</t>
  </si>
  <si>
    <t>Opatření k zamezení vyvážení nečistot ze staveniště</t>
  </si>
  <si>
    <t>Dokumentace skutečného provedení stavby</t>
  </si>
  <si>
    <t>Dokumentace a pasportizace objektů</t>
  </si>
  <si>
    <t>Geodetické práce – vytyčení a zaměření díla</t>
  </si>
  <si>
    <t>Opatření vyplývající z povodňového a havarijního plánu</t>
  </si>
  <si>
    <t>Fotodokumentace postupu výstavby</t>
  </si>
  <si>
    <t>CELKEM</t>
  </si>
  <si>
    <t xml:space="preserve">Lomový kámen tříděný a upravený </t>
  </si>
  <si>
    <t xml:space="preserve">Podkladní beton C20/25, tl. 20 cm </t>
  </si>
  <si>
    <t>SO-02 Elektroinstalace měření hladiny</t>
  </si>
  <si>
    <t>SO-01 Rekonstrukce jezu</t>
  </si>
  <si>
    <r>
      <rPr>
        <b/>
        <sz val="10"/>
        <color theme="1"/>
        <rFont val="Calibri"/>
        <family val="2"/>
        <charset val="238"/>
        <scheme val="minor"/>
      </rPr>
      <t>Odstranění rozměrných balvanů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-  včetně naložení a přesunu hmot v rámci staveniště</t>
    </r>
  </si>
  <si>
    <r>
      <rPr>
        <b/>
        <sz val="10"/>
        <color theme="1"/>
        <rFont val="Calibri"/>
        <family val="2"/>
        <charset val="238"/>
        <scheme val="minor"/>
      </rPr>
      <t>Vykopávky vodotečí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- Hloubení nezapažených jam a zářezů strojně s urovnáním dna do předepsaného profilu a spádu v hornině třídy těžitelnosti II skupiny 5, včetně naložení a přesunu hmot v rámci staveniště a naložení, odvozu a likvidace přebytečného materiálu zákonným způsobem</t>
    </r>
  </si>
  <si>
    <r>
      <rPr>
        <b/>
        <sz val="10"/>
        <color theme="1"/>
        <rFont val="Calibri"/>
        <family val="2"/>
        <charset val="238"/>
        <scheme val="minor"/>
      </rPr>
      <t xml:space="preserve">Odstranění stávajících betonových konstrukcí 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- Odbourání, naložení, odvoz a likvidace zákonným způsobem</t>
    </r>
  </si>
  <si>
    <r>
      <rPr>
        <b/>
        <sz val="10"/>
        <color theme="1"/>
        <rFont val="Calibri"/>
        <family val="2"/>
        <charset val="238"/>
        <scheme val="minor"/>
      </rPr>
      <t>Betonová konstrukce základového pasu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- prostý beton C15/20 litý bez bednění do připravené rýhy</t>
    </r>
  </si>
  <si>
    <r>
      <rPr>
        <b/>
        <sz val="10"/>
        <color theme="1"/>
        <rFont val="Calibri"/>
        <family val="2"/>
        <charset val="238"/>
        <scheme val="minor"/>
      </rPr>
      <t xml:space="preserve">Kotevní výztuž 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- dodávka, montáž, naložení a přesun hmot v rámci staveniště</t>
    </r>
  </si>
  <si>
    <r>
      <rPr>
        <b/>
        <sz val="10"/>
        <color theme="1"/>
        <rFont val="Calibri"/>
        <family val="2"/>
        <charset val="238"/>
        <scheme val="minor"/>
      </rPr>
      <t>Železobetonová konstrukce těsnící stěny a pilíře propusti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- dodávka a montáž, naložení a přesun hmot v rámci staveniště</t>
    </r>
  </si>
  <si>
    <r>
      <rPr>
        <b/>
        <sz val="10"/>
        <color theme="1"/>
        <rFont val="Calibri"/>
        <family val="2"/>
        <charset val="238"/>
        <scheme val="minor"/>
      </rPr>
      <t>Koruna těsnící stěny a pilíře propusti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- dodávka a montáž, naložení a přesun hmot v rámci staveniště</t>
    </r>
  </si>
  <si>
    <r>
      <rPr>
        <b/>
        <sz val="10"/>
        <color theme="1"/>
        <rFont val="Calibri"/>
        <family val="2"/>
        <charset val="238"/>
        <scheme val="minor"/>
      </rPr>
      <t>Rovnanina vzdušního líce jezu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- dodávka a montáž, naložení a přesun hmot v rámci staveniště</t>
    </r>
  </si>
  <si>
    <r>
      <rPr>
        <b/>
        <sz val="10"/>
        <color theme="1"/>
        <rFont val="Calibri"/>
        <family val="2"/>
        <charset val="238"/>
        <scheme val="minor"/>
      </rPr>
      <t xml:space="preserve">Násyp pod rovnaninou
</t>
    </r>
    <r>
      <rPr>
        <i/>
        <sz val="10"/>
        <color theme="1"/>
        <rFont val="Calibri"/>
        <family val="2"/>
        <charset val="238"/>
        <scheme val="minor"/>
      </rPr>
      <t>- Hutněný štěrkopísek z místního materiálu včetně třídění, nakládání a přesunu hmot v rámci staveniště</t>
    </r>
  </si>
  <si>
    <r>
      <rPr>
        <b/>
        <sz val="10"/>
        <color theme="1"/>
        <rFont val="Calibri"/>
        <family val="2"/>
        <charset val="238"/>
        <scheme val="minor"/>
      </rPr>
      <t xml:space="preserve">Zához návodního líce jezu 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- dodávka a montáž, nakládání a přesun hmot v rámci staveniště</t>
    </r>
  </si>
  <si>
    <r>
      <rPr>
        <b/>
        <sz val="10"/>
        <color theme="1"/>
        <rFont val="Calibri"/>
        <family val="2"/>
        <charset val="238"/>
        <scheme val="minor"/>
      </rPr>
      <t>Hrazení jezové propusti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- dodávka a montáž, nakládání a přesun hmot v rámci staveniště</t>
    </r>
  </si>
  <si>
    <r>
      <rPr>
        <b/>
        <sz val="10"/>
        <color theme="1"/>
        <rFont val="Calibri"/>
        <family val="2"/>
        <charset val="238"/>
        <scheme val="minor"/>
      </rPr>
      <t xml:space="preserve">Těžký zához pod jezem
</t>
    </r>
    <r>
      <rPr>
        <i/>
        <sz val="10"/>
        <color theme="1"/>
        <rFont val="Calibri"/>
        <family val="2"/>
        <charset val="238"/>
        <scheme val="minor"/>
      </rPr>
      <t>- Lomový kámen 200 - 500 kg, včetně nakládání, uložení a přesunu hmot v rámci staveniště</t>
    </r>
  </si>
  <si>
    <r>
      <rPr>
        <b/>
        <sz val="10"/>
        <color theme="1"/>
        <rFont val="Calibri"/>
        <family val="2"/>
        <charset val="238"/>
        <scheme val="minor"/>
      </rPr>
      <t>Rozebrání kamenného zdiva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- odbourání jedné vrstvy kamenných kvádrů včetně naložení a přesunu hmot v rámci staveniště</t>
    </r>
  </si>
  <si>
    <r>
      <rPr>
        <b/>
        <sz val="10"/>
        <color theme="1"/>
        <rFont val="Calibri"/>
        <family val="2"/>
        <charset val="238"/>
        <scheme val="minor"/>
      </rPr>
      <t>Čištění vysokotlakým paprskem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- očištění vzdušního líce zdi</t>
    </r>
  </si>
  <si>
    <r>
      <rPr>
        <b/>
        <sz val="10"/>
        <color theme="1"/>
        <rFont val="Calibri"/>
        <family val="2"/>
        <charset val="238"/>
        <scheme val="minor"/>
      </rPr>
      <t>Přespárování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- mechanické vysekání stávajících spár do dloubky min. 7 cm a vyplnění spár cementovou maltou na vzdušním líci návodní zdi</t>
    </r>
  </si>
  <si>
    <r>
      <rPr>
        <b/>
        <sz val="10"/>
        <color theme="1"/>
        <rFont val="Calibri"/>
        <family val="2"/>
        <charset val="238"/>
        <scheme val="minor"/>
      </rPr>
      <t>Doplnění obkladu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- doplnění chybějících kamenů v líci zdi kameny z rozebrané koruny zdi, včetně očištění, úpravy tvaru a kotvení a přesunu hmot v rámci staveniště</t>
    </r>
  </si>
  <si>
    <r>
      <rPr>
        <b/>
        <sz val="10"/>
        <color theme="1"/>
        <rFont val="Calibri"/>
        <family val="2"/>
        <charset val="238"/>
        <scheme val="minor"/>
      </rPr>
      <t xml:space="preserve">Sanace kaveren v základu zdi 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- dodávka, montáž, bednění, naložení a přesun hmot v rámci staveniště</t>
    </r>
  </si>
  <si>
    <r>
      <rPr>
        <b/>
        <sz val="10"/>
        <color theme="1"/>
        <rFont val="Calibri"/>
        <family val="2"/>
        <charset val="238"/>
        <scheme val="minor"/>
      </rPr>
      <t>Dorovnání vrcholu zdi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- dorovnání vrcholu odbourané zdi betonem C15/20, včetně očištění povrchu, bednění a přesunu hmot v rámci staveniště</t>
    </r>
  </si>
  <si>
    <r>
      <rPr>
        <b/>
        <sz val="10"/>
        <color theme="1"/>
        <rFont val="Calibri"/>
        <family val="2"/>
        <charset val="238"/>
        <scheme val="minor"/>
      </rPr>
      <t>Železobetonová konstrukce římsy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- dodávka a montáž, naložení a přesun hmot v rámci staveniště</t>
    </r>
  </si>
  <si>
    <r>
      <rPr>
        <b/>
        <sz val="10"/>
        <color theme="1"/>
        <rFont val="Calibri"/>
        <family val="2"/>
        <charset val="238"/>
        <scheme val="minor"/>
      </rPr>
      <t>Dorovnání terénu za zdí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- dodávka, montáž, třídění, naložení a přesun hmot v rámci staveniště</t>
    </r>
  </si>
  <si>
    <r>
      <rPr>
        <b/>
        <sz val="10"/>
        <color theme="1"/>
        <rFont val="Calibri"/>
        <family val="2"/>
        <charset val="238"/>
        <scheme val="minor"/>
      </rPr>
      <t xml:space="preserve">Rovnanina z místního kamene tl. 60 cm 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- dodávka, montáž, třídění, naložení a přesun hmot v rámci staveniště</t>
    </r>
  </si>
  <si>
    <r>
      <rPr>
        <b/>
        <sz val="10"/>
        <color theme="1"/>
        <rFont val="Calibri"/>
        <family val="2"/>
        <charset val="238"/>
        <scheme val="minor"/>
      </rPr>
      <t xml:space="preserve">Schody z lomového kamene tl. 25 cm 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- dodávka a montáž, nakládání a přesun hmot v rámci staveniště</t>
    </r>
  </si>
  <si>
    <r>
      <rPr>
        <b/>
        <sz val="10"/>
        <color theme="1"/>
        <rFont val="Calibri"/>
        <family val="2"/>
        <charset val="238"/>
        <scheme val="minor"/>
      </rPr>
      <t xml:space="preserve">Zához patky rovnaniny 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- dodávka a montáž, nakládání a přesun hmot v rámci staveniště</t>
    </r>
  </si>
  <si>
    <r>
      <rPr>
        <b/>
        <sz val="10"/>
        <color theme="1"/>
        <rFont val="Calibri"/>
        <family val="2"/>
        <charset val="238"/>
        <scheme val="minor"/>
      </rPr>
      <t xml:space="preserve">Násyp z místního mteriálu
</t>
    </r>
    <r>
      <rPr>
        <i/>
        <sz val="10"/>
        <color theme="1"/>
        <rFont val="Calibri"/>
        <family val="2"/>
        <charset val="238"/>
        <scheme val="minor"/>
      </rPr>
      <t>- Dodávka a montáž, hutněný štěrkový místní materiál včetně třídění, nakládání a přesunu hmot v rámci staveniště</t>
    </r>
  </si>
  <si>
    <r>
      <rPr>
        <b/>
        <sz val="10"/>
        <color theme="1"/>
        <rFont val="Calibri"/>
        <family val="2"/>
        <charset val="238"/>
        <scheme val="minor"/>
      </rPr>
      <t xml:space="preserve">Úprava povrchu mezi cyklostezkou a břehovým opevněním 
</t>
    </r>
    <r>
      <rPr>
        <i/>
        <sz val="10"/>
        <color theme="1"/>
        <rFont val="Calibri"/>
        <family val="2"/>
        <charset val="238"/>
        <scheme val="minor"/>
      </rPr>
      <t>- dodávka a montáž, zhutněný štěrk 8-32 tl. 10 cm se zakalením povrchu jemnou prosívkou včetně nakládání a přesunu hmot v rámci staveniště</t>
    </r>
  </si>
  <si>
    <r>
      <rPr>
        <b/>
        <sz val="10"/>
        <color theme="1"/>
        <rFont val="Calibri"/>
        <family val="2"/>
        <charset val="238"/>
        <scheme val="minor"/>
      </rPr>
      <t xml:space="preserve">Prodloužení PVC DN 200 
</t>
    </r>
    <r>
      <rPr>
        <i/>
        <sz val="10"/>
        <color theme="1"/>
        <rFont val="Calibri"/>
        <family val="2"/>
        <charset val="238"/>
        <scheme val="minor"/>
      </rPr>
      <t>- dodávka a montáž</t>
    </r>
  </si>
  <si>
    <r>
      <rPr>
        <b/>
        <sz val="10"/>
        <color theme="1"/>
        <rFont val="Calibri"/>
        <family val="2"/>
        <charset val="238"/>
        <scheme val="minor"/>
      </rPr>
      <t xml:space="preserve">Jímkování
</t>
    </r>
    <r>
      <rPr>
        <i/>
        <sz val="10"/>
        <color theme="1"/>
        <rFont val="Calibri"/>
        <family val="2"/>
        <charset val="238"/>
        <scheme val="minor"/>
      </rPr>
      <t>- Dodávka a montáž, naložení, odvoz a likvidace přebytečného materiálu zákonným způsobem, materiál jímek je uložen ze STP v místě stavby na dvou lokalitách</t>
    </r>
  </si>
  <si>
    <r>
      <rPr>
        <b/>
        <sz val="10"/>
        <color theme="1"/>
        <rFont val="Calibri"/>
        <family val="2"/>
        <charset val="238"/>
        <scheme val="minor"/>
      </rPr>
      <t xml:space="preserve">Odstranění křovin a porostů 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- odstranění náletových porostů v prostoru stavby, včetně naložení, přesunu hmot a likvidace zákonným způsobem</t>
    </r>
  </si>
  <si>
    <t>REKAPITULACE OBJEKTŮ STAVBY</t>
  </si>
  <si>
    <t>Roxor 14 mm</t>
  </si>
  <si>
    <t xml:space="preserve">kotvení - roxor 14 mm, dl. 350 mm, 2 ks na kámen </t>
  </si>
  <si>
    <t xml:space="preserve">Práh a drážky včetně kotvení a protikorozní ochrany </t>
  </si>
  <si>
    <t xml:space="preserve">KARI síť 100/100/8 </t>
  </si>
  <si>
    <t>Zařízení staveniště a 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</si>
</sst>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0.0"/>
  </numFmts>
  <fonts count="1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9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2" fontId="1" fillId="0" borderId="0" xfId="0" applyNumberFormat="1" applyFont="1"/>
    <xf numFmtId="2" fontId="2" fillId="2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1" fillId="0" borderId="0" xfId="0" applyNumberFormat="1" applyFont="1" applyAlignment="1">
      <alignment vertical="top"/>
    </xf>
    <xf numFmtId="2" fontId="2" fillId="2" borderId="1" xfId="0" applyNumberFormat="1" applyFont="1" applyFill="1" applyBorder="1" applyAlignment="1">
      <alignment horizontal="center" vertical="top" wrapText="1"/>
    </xf>
    <xf numFmtId="0" fontId="3" fillId="0" borderId="0" xfId="0" applyFont="1"/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horizontal="center" vertical="top"/>
    </xf>
    <xf numFmtId="1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vertical="top"/>
    </xf>
    <xf numFmtId="2" fontId="1" fillId="4" borderId="0" xfId="0" applyNumberFormat="1" applyFont="1" applyFill="1"/>
    <xf numFmtId="0" fontId="7" fillId="0" borderId="0" xfId="0" applyFont="1"/>
    <xf numFmtId="0" fontId="8" fillId="0" borderId="0" xfId="0" applyFont="1"/>
    <xf numFmtId="0" fontId="8" fillId="0" borderId="9" xfId="0" applyFont="1" applyBorder="1"/>
    <xf numFmtId="0" fontId="9" fillId="0" borderId="0" xfId="0" applyFont="1" applyAlignment="1">
      <alignment horizontal="center" vertical="center"/>
    </xf>
    <xf numFmtId="0" fontId="11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center" vertical="center" wrapText="1"/>
    </xf>
    <xf numFmtId="164" fontId="12" fillId="2" borderId="0" xfId="0" applyNumberFormat="1" applyFont="1" applyFill="1" applyAlignment="1">
      <alignment horizontal="center" vertical="center" wrapText="1"/>
    </xf>
    <xf numFmtId="2" fontId="12" fillId="2" borderId="0" xfId="0" applyNumberFormat="1" applyFont="1" applyFill="1" applyAlignment="1">
      <alignment horizontal="center" vertical="center" wrapText="1"/>
    </xf>
    <xf numFmtId="2" fontId="11" fillId="2" borderId="0" xfId="0" applyNumberFormat="1" applyFont="1" applyFill="1" applyAlignment="1">
      <alignment horizontal="right" vertical="center" wrapText="1"/>
    </xf>
    <xf numFmtId="0" fontId="13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top" wrapText="1"/>
    </xf>
    <xf numFmtId="0" fontId="15" fillId="0" borderId="0" xfId="0" applyFont="1"/>
    <xf numFmtId="0" fontId="13" fillId="0" borderId="7" xfId="0" applyFont="1" applyBorder="1" applyAlignment="1">
      <alignment horizontal="center" vertical="top"/>
    </xf>
    <xf numFmtId="49" fontId="13" fillId="0" borderId="8" xfId="0" applyNumberFormat="1" applyFont="1" applyBorder="1" applyAlignment="1">
      <alignment wrapText="1"/>
    </xf>
    <xf numFmtId="0" fontId="13" fillId="0" borderId="7" xfId="0" applyFont="1" applyBorder="1"/>
    <xf numFmtId="0" fontId="13" fillId="4" borderId="7" xfId="0" applyFont="1" applyFill="1" applyBorder="1"/>
    <xf numFmtId="0" fontId="15" fillId="0" borderId="5" xfId="0" applyFont="1" applyBorder="1"/>
    <xf numFmtId="49" fontId="15" fillId="0" borderId="2" xfId="0" applyNumberFormat="1" applyFont="1" applyBorder="1" applyAlignment="1">
      <alignment wrapText="1"/>
    </xf>
    <xf numFmtId="0" fontId="15" fillId="3" borderId="5" xfId="0" applyFont="1" applyFill="1" applyBorder="1"/>
    <xf numFmtId="0" fontId="15" fillId="0" borderId="6" xfId="0" applyFont="1" applyBorder="1"/>
    <xf numFmtId="49" fontId="15" fillId="0" borderId="3" xfId="0" applyNumberFormat="1" applyFont="1" applyBorder="1" applyAlignment="1">
      <alignment wrapText="1"/>
    </xf>
    <xf numFmtId="0" fontId="15" fillId="3" borderId="6" xfId="0" applyFont="1" applyFill="1" applyBorder="1"/>
    <xf numFmtId="0" fontId="16" fillId="0" borderId="0" xfId="0" applyFont="1" applyAlignment="1">
      <alignment wrapText="1"/>
    </xf>
    <xf numFmtId="2" fontId="16" fillId="0" borderId="0" xfId="0" applyNumberFormat="1" applyFont="1" applyAlignment="1">
      <alignment vertical="center"/>
    </xf>
    <xf numFmtId="0" fontId="13" fillId="0" borderId="1" xfId="0" applyFont="1" applyBorder="1" applyAlignment="1">
      <alignment vertical="center" wrapText="1"/>
    </xf>
    <xf numFmtId="0" fontId="15" fillId="0" borderId="4" xfId="0" applyFont="1" applyBorder="1" applyAlignment="1">
      <alignment vertical="center"/>
    </xf>
    <xf numFmtId="1" fontId="15" fillId="0" borderId="1" xfId="0" applyNumberFormat="1" applyFont="1" applyBorder="1" applyAlignment="1">
      <alignment vertical="center"/>
    </xf>
    <xf numFmtId="2" fontId="15" fillId="3" borderId="1" xfId="0" applyNumberFormat="1" applyFont="1" applyFill="1" applyBorder="1" applyAlignment="1">
      <alignment vertical="center"/>
    </xf>
    <xf numFmtId="2" fontId="15" fillId="0" borderId="1" xfId="0" applyNumberFormat="1" applyFont="1" applyBorder="1" applyAlignment="1">
      <alignment vertical="center"/>
    </xf>
    <xf numFmtId="2" fontId="13" fillId="0" borderId="4" xfId="0" applyNumberFormat="1" applyFont="1" applyBorder="1" applyAlignment="1">
      <alignment vertical="center"/>
    </xf>
    <xf numFmtId="0" fontId="16" fillId="0" borderId="0" xfId="0" applyFont="1"/>
    <xf numFmtId="0" fontId="13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wrapText="1"/>
    </xf>
    <xf numFmtId="0" fontId="15" fillId="0" borderId="4" xfId="0" applyFont="1" applyBorder="1"/>
    <xf numFmtId="164" fontId="15" fillId="0" borderId="1" xfId="0" applyNumberFormat="1" applyFont="1" applyBorder="1"/>
    <xf numFmtId="2" fontId="15" fillId="3" borderId="1" xfId="0" applyNumberFormat="1" applyFont="1" applyFill="1" applyBorder="1"/>
    <xf numFmtId="2" fontId="15" fillId="0" borderId="1" xfId="0" applyNumberFormat="1" applyFont="1" applyBorder="1"/>
    <xf numFmtId="2" fontId="13" fillId="0" borderId="4" xfId="0" applyNumberFormat="1" applyFont="1" applyBorder="1" applyAlignment="1">
      <alignment vertical="top"/>
    </xf>
    <xf numFmtId="0" fontId="15" fillId="0" borderId="1" xfId="0" applyFont="1" applyBorder="1"/>
    <xf numFmtId="0" fontId="15" fillId="0" borderId="7" xfId="0" applyFont="1" applyBorder="1" applyAlignment="1">
      <alignment wrapText="1"/>
    </xf>
    <xf numFmtId="0" fontId="15" fillId="0" borderId="7" xfId="0" applyFont="1" applyBorder="1"/>
    <xf numFmtId="164" fontId="15" fillId="0" borderId="7" xfId="0" applyNumberFormat="1" applyFont="1" applyBorder="1"/>
    <xf numFmtId="2" fontId="15" fillId="3" borderId="7" xfId="0" applyNumberFormat="1" applyFont="1" applyFill="1" applyBorder="1"/>
    <xf numFmtId="2" fontId="15" fillId="0" borderId="7" xfId="0" applyNumberFormat="1" applyFont="1" applyBorder="1"/>
    <xf numFmtId="2" fontId="13" fillId="0" borderId="8" xfId="0" applyNumberFormat="1" applyFont="1" applyBorder="1" applyAlignment="1">
      <alignment vertical="top"/>
    </xf>
    <xf numFmtId="2" fontId="15" fillId="4" borderId="7" xfId="0" applyNumberFormat="1" applyFont="1" applyFill="1" applyBorder="1"/>
    <xf numFmtId="0" fontId="13" fillId="0" borderId="5" xfId="0" applyFont="1" applyBorder="1" applyAlignment="1">
      <alignment horizontal="center" vertical="top"/>
    </xf>
    <xf numFmtId="164" fontId="15" fillId="0" borderId="5" xfId="0" applyNumberFormat="1" applyFont="1" applyBorder="1"/>
    <xf numFmtId="2" fontId="15" fillId="3" borderId="5" xfId="0" applyNumberFormat="1" applyFont="1" applyFill="1" applyBorder="1"/>
    <xf numFmtId="2" fontId="15" fillId="0" borderId="5" xfId="0" applyNumberFormat="1" applyFont="1" applyBorder="1"/>
    <xf numFmtId="2" fontId="13" fillId="0" borderId="2" xfId="0" applyNumberFormat="1" applyFont="1" applyBorder="1" applyAlignment="1">
      <alignment horizontal="left" vertical="top"/>
    </xf>
    <xf numFmtId="0" fontId="13" fillId="0" borderId="6" xfId="0" applyFont="1" applyBorder="1" applyAlignment="1">
      <alignment horizontal="center" vertical="top"/>
    </xf>
    <xf numFmtId="164" fontId="15" fillId="0" borderId="6" xfId="0" applyNumberFormat="1" applyFont="1" applyBorder="1"/>
    <xf numFmtId="2" fontId="15" fillId="3" borderId="6" xfId="0" applyNumberFormat="1" applyFont="1" applyFill="1" applyBorder="1"/>
    <xf numFmtId="2" fontId="15" fillId="0" borderId="6" xfId="0" applyNumberFormat="1" applyFont="1" applyBorder="1"/>
    <xf numFmtId="2" fontId="13" fillId="0" borderId="3" xfId="0" applyNumberFormat="1" applyFont="1" applyBorder="1" applyAlignment="1">
      <alignment horizontal="left" vertical="top"/>
    </xf>
    <xf numFmtId="2" fontId="13" fillId="0" borderId="2" xfId="0" applyNumberFormat="1" applyFont="1" applyBorder="1" applyAlignment="1">
      <alignment vertical="top"/>
    </xf>
    <xf numFmtId="2" fontId="13" fillId="0" borderId="3" xfId="0" applyNumberFormat="1" applyFont="1" applyBorder="1" applyAlignment="1">
      <alignment vertical="top"/>
    </xf>
    <xf numFmtId="2" fontId="13" fillId="0" borderId="1" xfId="0" applyNumberFormat="1" applyFont="1" applyBorder="1" applyAlignment="1">
      <alignment vertical="top"/>
    </xf>
    <xf numFmtId="2" fontId="13" fillId="0" borderId="7" xfId="0" applyNumberFormat="1" applyFont="1" applyBorder="1" applyAlignment="1">
      <alignment vertical="top"/>
    </xf>
    <xf numFmtId="2" fontId="13" fillId="0" borderId="5" xfId="0" applyNumberFormat="1" applyFont="1" applyBorder="1" applyAlignment="1">
      <alignment vertical="top"/>
    </xf>
    <xf numFmtId="2" fontId="13" fillId="0" borderId="6" xfId="0" applyNumberFormat="1" applyFont="1" applyBorder="1" applyAlignment="1">
      <alignment vertical="top"/>
    </xf>
    <xf numFmtId="2" fontId="13" fillId="0" borderId="5" xfId="0" applyNumberFormat="1" applyFont="1" applyBorder="1" applyAlignment="1">
      <alignment horizontal="left" vertical="top"/>
    </xf>
    <xf numFmtId="0" fontId="9" fillId="0" borderId="0" xfId="0" applyFont="1" applyAlignment="1">
      <alignment vertical="center"/>
    </xf>
    <xf numFmtId="0" fontId="8" fillId="0" borderId="10" xfId="0" applyFont="1" applyBorder="1" applyAlignment="1">
      <alignment horizontal="left" vertical="center"/>
    </xf>
    <xf numFmtId="44" fontId="8" fillId="0" borderId="0" xfId="1" applyFont="1" applyAlignment="1">
      <alignment horizontal="left" vertical="center"/>
    </xf>
    <xf numFmtId="44" fontId="8" fillId="0" borderId="9" xfId="1" applyFont="1" applyBorder="1" applyAlignment="1">
      <alignment horizontal="left" vertical="center"/>
    </xf>
    <xf numFmtId="44" fontId="7" fillId="0" borderId="0" xfId="1" applyFont="1" applyAlignment="1">
      <alignment horizontal="left" vertical="center"/>
    </xf>
    <xf numFmtId="0" fontId="1" fillId="3" borderId="0" xfId="0" applyFont="1" applyFill="1" applyAlignment="1">
      <alignment vertical="top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CE727-0A37-4BDD-926F-C1C4425F04C1}">
  <dimension ref="A1:G26"/>
  <sheetViews>
    <sheetView showGridLines="0" tabSelected="1" zoomScaleNormal="100" workbookViewId="0">
      <selection activeCell="B9" sqref="B9"/>
    </sheetView>
  </sheetViews>
  <sheetFormatPr defaultRowHeight="14.5" x14ac:dyDescent="0.35"/>
  <cols>
    <col min="1" max="1" width="4.6328125" customWidth="1"/>
    <col min="2" max="2" width="41.453125" customWidth="1"/>
    <col min="3" max="3" width="23.6328125" customWidth="1"/>
    <col min="4" max="7" width="9.6328125" customWidth="1"/>
  </cols>
  <sheetData>
    <row r="1" spans="1:7" ht="26" x14ac:dyDescent="0.35">
      <c r="A1" s="13" t="s">
        <v>0</v>
      </c>
      <c r="B1" s="13"/>
      <c r="C1" s="13"/>
      <c r="D1" s="14"/>
      <c r="E1" s="15"/>
      <c r="F1" s="15"/>
      <c r="G1" s="15"/>
    </row>
    <row r="2" spans="1:7" ht="15.5" x14ac:dyDescent="0.35">
      <c r="A2" s="16" t="s">
        <v>1</v>
      </c>
      <c r="B2" s="19"/>
      <c r="C2" s="1"/>
      <c r="D2" s="5"/>
      <c r="E2" s="3"/>
      <c r="F2" s="3"/>
      <c r="G2" s="10"/>
    </row>
    <row r="3" spans="1:7" ht="15.5" x14ac:dyDescent="0.35">
      <c r="A3" s="16"/>
      <c r="B3" s="19" t="s">
        <v>2</v>
      </c>
      <c r="C3" s="1"/>
      <c r="D3" s="5"/>
      <c r="E3" s="3"/>
      <c r="F3" s="3"/>
      <c r="G3" s="10"/>
    </row>
    <row r="4" spans="1:7" ht="15.5" x14ac:dyDescent="0.35">
      <c r="A4" s="16" t="s">
        <v>61</v>
      </c>
      <c r="B4" s="19"/>
      <c r="C4" s="1"/>
      <c r="D4" s="5"/>
      <c r="E4" s="3"/>
      <c r="F4" s="3"/>
      <c r="G4" s="10"/>
    </row>
    <row r="5" spans="1:7" ht="15.5" x14ac:dyDescent="0.35">
      <c r="A5" s="16"/>
      <c r="B5" s="19" t="s">
        <v>9</v>
      </c>
      <c r="C5" s="1"/>
      <c r="D5" s="5"/>
      <c r="E5" s="3"/>
      <c r="F5" s="3"/>
      <c r="G5" s="10"/>
    </row>
    <row r="6" spans="1:7" ht="15.5" x14ac:dyDescent="0.35">
      <c r="A6" s="16" t="s">
        <v>3</v>
      </c>
      <c r="B6" s="19"/>
      <c r="C6" s="1"/>
      <c r="D6" s="5"/>
      <c r="E6" s="3"/>
      <c r="F6" s="3"/>
      <c r="G6" s="10"/>
    </row>
    <row r="7" spans="1:7" ht="15.5" x14ac:dyDescent="0.35">
      <c r="A7" s="16"/>
      <c r="B7" s="19" t="s">
        <v>4</v>
      </c>
      <c r="C7" s="1"/>
      <c r="D7" s="5"/>
      <c r="E7" s="3"/>
      <c r="F7" s="3"/>
      <c r="G7" s="10"/>
    </row>
    <row r="8" spans="1:7" ht="15.5" x14ac:dyDescent="0.35">
      <c r="A8" s="16" t="s">
        <v>5</v>
      </c>
      <c r="B8" s="19"/>
      <c r="C8" s="1"/>
      <c r="D8" s="5"/>
      <c r="E8" s="3"/>
      <c r="F8" s="3"/>
      <c r="G8" s="10"/>
    </row>
    <row r="9" spans="1:7" ht="15.5" x14ac:dyDescent="0.35">
      <c r="A9" s="16"/>
      <c r="B9" s="92"/>
      <c r="C9" s="1"/>
      <c r="D9" s="5"/>
      <c r="E9" s="3"/>
      <c r="F9" s="3"/>
      <c r="G9" s="10"/>
    </row>
    <row r="10" spans="1:7" ht="15.5" x14ac:dyDescent="0.35">
      <c r="A10" s="16" t="s">
        <v>6</v>
      </c>
      <c r="B10" s="19"/>
      <c r="C10" s="1"/>
      <c r="D10" s="5"/>
      <c r="E10" s="3"/>
      <c r="F10" s="3"/>
      <c r="G10" s="10"/>
    </row>
    <row r="11" spans="1:7" ht="15.5" x14ac:dyDescent="0.35">
      <c r="A11" s="16"/>
      <c r="B11" s="19" t="s">
        <v>7</v>
      </c>
      <c r="C11" s="1"/>
      <c r="D11" s="5"/>
      <c r="E11" s="3"/>
      <c r="F11" s="3"/>
      <c r="G11" s="10"/>
    </row>
    <row r="12" spans="1:7" ht="15.5" x14ac:dyDescent="0.35">
      <c r="A12" s="16" t="s">
        <v>8</v>
      </c>
      <c r="B12" s="19"/>
      <c r="C12" s="1"/>
      <c r="D12" s="5"/>
      <c r="E12" s="3"/>
      <c r="F12" s="3"/>
      <c r="G12" s="10"/>
    </row>
    <row r="13" spans="1:7" ht="15.5" x14ac:dyDescent="0.35">
      <c r="A13" s="16"/>
      <c r="B13" s="19" t="s">
        <v>7</v>
      </c>
      <c r="C13" s="1"/>
      <c r="D13" s="5"/>
      <c r="E13" s="3"/>
      <c r="F13" s="3"/>
      <c r="G13" s="10"/>
    </row>
    <row r="14" spans="1:7" ht="15.5" x14ac:dyDescent="0.35">
      <c r="A14" s="16"/>
      <c r="B14" s="19"/>
      <c r="C14" s="1"/>
      <c r="D14" s="5"/>
      <c r="E14" s="3"/>
      <c r="F14" s="3"/>
      <c r="G14" s="10"/>
    </row>
    <row r="15" spans="1:7" ht="15.5" x14ac:dyDescent="0.35">
      <c r="A15" s="16" t="s">
        <v>10</v>
      </c>
      <c r="B15" s="19"/>
      <c r="C15" s="16" t="s">
        <v>60</v>
      </c>
      <c r="D15" s="19"/>
      <c r="E15" s="3"/>
      <c r="F15" s="3"/>
      <c r="G15" s="10"/>
    </row>
    <row r="16" spans="1:7" ht="15.5" x14ac:dyDescent="0.35">
      <c r="A16" s="1"/>
      <c r="B16" s="18">
        <v>45223</v>
      </c>
      <c r="C16" s="18" t="s">
        <v>62</v>
      </c>
      <c r="E16" s="3"/>
      <c r="F16" s="3"/>
      <c r="G16" s="10"/>
    </row>
    <row r="17" spans="1:7" ht="15.5" x14ac:dyDescent="0.35">
      <c r="A17" s="1"/>
      <c r="B17" s="18"/>
      <c r="C17" s="1"/>
      <c r="D17" s="18"/>
      <c r="E17" s="3"/>
      <c r="F17" s="3"/>
      <c r="G17" s="10"/>
    </row>
    <row r="18" spans="1:7" ht="15.5" x14ac:dyDescent="0.35">
      <c r="A18" s="1"/>
      <c r="B18" s="18"/>
      <c r="C18" s="1"/>
      <c r="D18" s="18"/>
      <c r="E18" s="3"/>
      <c r="F18" s="3"/>
      <c r="G18" s="10"/>
    </row>
    <row r="19" spans="1:7" ht="15.5" x14ac:dyDescent="0.35">
      <c r="A19" s="1"/>
      <c r="B19" s="18"/>
      <c r="C19" s="1"/>
      <c r="D19" s="18"/>
      <c r="E19" s="3"/>
      <c r="F19" s="3"/>
      <c r="G19" s="10"/>
    </row>
    <row r="20" spans="1:7" ht="26" x14ac:dyDescent="0.35">
      <c r="A20" s="13" t="s">
        <v>148</v>
      </c>
    </row>
    <row r="21" spans="1:7" ht="26" x14ac:dyDescent="0.35">
      <c r="A21" s="13"/>
    </row>
    <row r="22" spans="1:7" s="22" customFormat="1" ht="18.5" x14ac:dyDescent="0.45">
      <c r="A22" s="87"/>
      <c r="B22" s="88" t="s">
        <v>63</v>
      </c>
      <c r="C22" s="88" t="s">
        <v>64</v>
      </c>
    </row>
    <row r="23" spans="1:7" s="22" customFormat="1" ht="18.5" x14ac:dyDescent="0.45">
      <c r="B23" s="22" t="str">
        <f>'SO-01'!B5</f>
        <v>SO-01 Rekonstrukce jezu</v>
      </c>
      <c r="C23" s="89">
        <f>'SO-01'!G17</f>
        <v>0</v>
      </c>
    </row>
    <row r="24" spans="1:7" s="22" customFormat="1" ht="18.5" x14ac:dyDescent="0.45">
      <c r="B24" s="22" t="str">
        <f>'SO-02'!B5</f>
        <v>SO-02 Elektroinstalace měření hladiny</v>
      </c>
      <c r="C24" s="89">
        <f>'SO-02'!G17</f>
        <v>0</v>
      </c>
    </row>
    <row r="25" spans="1:7" s="22" customFormat="1" ht="19" thickBot="1" x14ac:dyDescent="0.5">
      <c r="B25" s="23" t="str">
        <f>VON!B17</f>
        <v>VEDLEJŠÍ A OSTATNÍ NÁKLADY</v>
      </c>
      <c r="C25" s="90">
        <f>VON!G17</f>
        <v>0</v>
      </c>
    </row>
    <row r="26" spans="1:7" s="21" customFormat="1" ht="21.5" thickTop="1" x14ac:dyDescent="0.5">
      <c r="B26" s="21" t="s">
        <v>115</v>
      </c>
      <c r="C26" s="91">
        <f>SUM(C23:C25)</f>
        <v>0</v>
      </c>
    </row>
  </sheetData>
  <sheetProtection algorithmName="SHA-512" hashValue="V8dd7Pi9H9OcICugzCjJ5dCirTMCKILqzITljiMuVM0mUNZWlYiSEf7n0ZtGWSjxiW/KZi2vd+ChgcLxLpI1Qw==" saltValue="7F/YGIdx/4uthbmzTulYfQ==" spinCount="100000" sheet="1" objects="1" scenarios="1"/>
  <protectedRanges>
    <protectedRange sqref="B9 B16 C16" name="Oblast1"/>
  </protectedRange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&amp;C&amp;"-,Kurzíva"&amp;8REKAPITULACE&amp;R&amp;"-,Kurzíva"&amp;8&amp;P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5E1B9-7900-455D-950A-3611474D5016}">
  <dimension ref="A1:G88"/>
  <sheetViews>
    <sheetView showGridLines="0" workbookViewId="0">
      <selection activeCell="E19" sqref="E19"/>
    </sheetView>
  </sheetViews>
  <sheetFormatPr defaultRowHeight="15.5" x14ac:dyDescent="0.35"/>
  <cols>
    <col min="1" max="1" width="4.6328125" style="1" customWidth="1"/>
    <col min="2" max="2" width="45.6328125" style="1" customWidth="1"/>
    <col min="3" max="3" width="4.6328125" style="1" customWidth="1"/>
    <col min="4" max="4" width="7.6328125" style="5" customWidth="1"/>
    <col min="5" max="5" width="9.6328125" style="3" customWidth="1"/>
    <col min="6" max="6" width="10.6328125" style="3" customWidth="1"/>
    <col min="7" max="7" width="16.6328125" style="10" customWidth="1"/>
    <col min="8" max="16384" width="8.7265625" style="1"/>
  </cols>
  <sheetData>
    <row r="1" spans="1:7" s="13" customFormat="1" ht="26" x14ac:dyDescent="0.35">
      <c r="A1" s="13" t="s">
        <v>11</v>
      </c>
      <c r="D1" s="14"/>
      <c r="E1" s="15"/>
      <c r="F1" s="15"/>
      <c r="G1" s="15"/>
    </row>
    <row r="2" spans="1:7" x14ac:dyDescent="0.35">
      <c r="A2" s="16" t="s">
        <v>1</v>
      </c>
      <c r="B2" s="19"/>
    </row>
    <row r="3" spans="1:7" x14ac:dyDescent="0.35">
      <c r="A3" s="16"/>
      <c r="B3" s="19" t="str">
        <f>REKAPITULACE!B3</f>
        <v>Vltava, ř.km 328,673 - měrný profil jez Kimlíček</v>
      </c>
    </row>
    <row r="4" spans="1:7" x14ac:dyDescent="0.35">
      <c r="A4" s="16" t="s">
        <v>12</v>
      </c>
      <c r="B4" s="19"/>
    </row>
    <row r="5" spans="1:7" x14ac:dyDescent="0.35">
      <c r="A5" s="16"/>
      <c r="B5" s="19" t="str">
        <f>B17</f>
        <v>SO-01 Rekonstrukce jezu</v>
      </c>
    </row>
    <row r="6" spans="1:7" x14ac:dyDescent="0.35">
      <c r="A6" s="16" t="s">
        <v>3</v>
      </c>
      <c r="B6" s="19"/>
    </row>
    <row r="7" spans="1:7" x14ac:dyDescent="0.35">
      <c r="A7" s="16"/>
      <c r="B7" s="19" t="str">
        <f>REKAPITULACE!B7</f>
        <v>Povodí Vltavy, státní podnik</v>
      </c>
    </row>
    <row r="8" spans="1:7" x14ac:dyDescent="0.35">
      <c r="A8" s="16" t="s">
        <v>5</v>
      </c>
      <c r="B8" s="19"/>
    </row>
    <row r="9" spans="1:7" x14ac:dyDescent="0.35">
      <c r="A9" s="16"/>
      <c r="B9" s="19">
        <f>REKAPITULACE!B9</f>
        <v>0</v>
      </c>
    </row>
    <row r="10" spans="1:7" x14ac:dyDescent="0.35">
      <c r="A10" s="16" t="s">
        <v>6</v>
      </c>
      <c r="B10" s="19"/>
    </row>
    <row r="11" spans="1:7" x14ac:dyDescent="0.35">
      <c r="A11" s="16"/>
      <c r="B11" s="19" t="str">
        <f>REKAPITULACE!B11</f>
        <v>Povodí Vltavy, státní podnik - oddělení projektových činností</v>
      </c>
    </row>
    <row r="12" spans="1:7" x14ac:dyDescent="0.35">
      <c r="A12" s="16" t="s">
        <v>8</v>
      </c>
      <c r="B12" s="19"/>
    </row>
    <row r="13" spans="1:7" x14ac:dyDescent="0.35">
      <c r="A13" s="16"/>
      <c r="B13" s="19" t="str">
        <f>REKAPITULACE!B13</f>
        <v>Povodí Vltavy, státní podnik - oddělení projektových činností</v>
      </c>
    </row>
    <row r="14" spans="1:7" x14ac:dyDescent="0.35">
      <c r="A14" s="16" t="s">
        <v>10</v>
      </c>
      <c r="B14" s="19"/>
      <c r="C14" s="16" t="s">
        <v>60</v>
      </c>
      <c r="D14" s="19"/>
    </row>
    <row r="15" spans="1:7" x14ac:dyDescent="0.35">
      <c r="B15" s="18">
        <f>REKAPITULACE!B16</f>
        <v>45223</v>
      </c>
      <c r="D15" s="18" t="str">
        <f>REKAPITULACE!C16</f>
        <v>Ing. Pavel FILIP</v>
      </c>
    </row>
    <row r="16" spans="1:7" ht="46.5" x14ac:dyDescent="0.35">
      <c r="A16" s="8" t="s">
        <v>13</v>
      </c>
      <c r="B16" s="2" t="s">
        <v>14</v>
      </c>
      <c r="C16" s="2" t="s">
        <v>15</v>
      </c>
      <c r="D16" s="6" t="s">
        <v>16</v>
      </c>
      <c r="E16" s="4" t="s">
        <v>17</v>
      </c>
      <c r="F16" s="4" t="s">
        <v>25</v>
      </c>
      <c r="G16" s="11" t="s">
        <v>18</v>
      </c>
    </row>
    <row r="17" spans="1:7" s="22" customFormat="1" ht="18.5" x14ac:dyDescent="0.45">
      <c r="A17" s="24"/>
      <c r="B17" s="25" t="s">
        <v>119</v>
      </c>
      <c r="C17" s="26"/>
      <c r="D17" s="27"/>
      <c r="E17" s="28"/>
      <c r="F17" s="28"/>
      <c r="G17" s="29">
        <f>SUM(G18,G50,G70,G86)</f>
        <v>0</v>
      </c>
    </row>
    <row r="18" spans="1:7" x14ac:dyDescent="0.35">
      <c r="A18" s="9"/>
      <c r="B18" s="54" t="s">
        <v>19</v>
      </c>
      <c r="G18" s="47">
        <f>SUM(G19:G49)</f>
        <v>0</v>
      </c>
    </row>
    <row r="19" spans="1:7" ht="26.5" x14ac:dyDescent="0.35">
      <c r="A19" s="55">
        <v>1</v>
      </c>
      <c r="B19" s="56" t="s">
        <v>120</v>
      </c>
      <c r="C19" s="57" t="s">
        <v>20</v>
      </c>
      <c r="D19" s="58">
        <v>10</v>
      </c>
      <c r="E19" s="59"/>
      <c r="F19" s="60"/>
      <c r="G19" s="61">
        <f>D19*E19</f>
        <v>0</v>
      </c>
    </row>
    <row r="20" spans="1:7" ht="78.5" x14ac:dyDescent="0.35">
      <c r="A20" s="55">
        <v>2</v>
      </c>
      <c r="B20" s="56" t="s">
        <v>121</v>
      </c>
      <c r="C20" s="62" t="s">
        <v>20</v>
      </c>
      <c r="D20" s="58">
        <v>175.5</v>
      </c>
      <c r="E20" s="59"/>
      <c r="F20" s="60"/>
      <c r="G20" s="61">
        <f>D20*E20</f>
        <v>0</v>
      </c>
    </row>
    <row r="21" spans="1:7" ht="39.5" x14ac:dyDescent="0.35">
      <c r="A21" s="55">
        <v>3</v>
      </c>
      <c r="B21" s="56" t="s">
        <v>122</v>
      </c>
      <c r="C21" s="62" t="s">
        <v>20</v>
      </c>
      <c r="D21" s="58">
        <v>40.200000000000003</v>
      </c>
      <c r="E21" s="59"/>
      <c r="F21" s="60"/>
      <c r="G21" s="61">
        <f>D21*E21</f>
        <v>0</v>
      </c>
    </row>
    <row r="22" spans="1:7" ht="26.5" x14ac:dyDescent="0.35">
      <c r="A22" s="36">
        <v>4</v>
      </c>
      <c r="B22" s="63" t="s">
        <v>123</v>
      </c>
      <c r="C22" s="64" t="s">
        <v>20</v>
      </c>
      <c r="D22" s="65">
        <v>19.100000000000001</v>
      </c>
      <c r="E22" s="66"/>
      <c r="F22" s="67"/>
      <c r="G22" s="68">
        <f>D22*E22</f>
        <v>0</v>
      </c>
    </row>
    <row r="23" spans="1:7" ht="39.5" x14ac:dyDescent="0.35">
      <c r="A23" s="36">
        <v>5</v>
      </c>
      <c r="B23" s="63" t="s">
        <v>124</v>
      </c>
      <c r="C23" s="64"/>
      <c r="D23" s="65"/>
      <c r="E23" s="69"/>
      <c r="F23" s="67"/>
      <c r="G23" s="68">
        <f>SUM(F24:F25)</f>
        <v>0</v>
      </c>
    </row>
    <row r="24" spans="1:7" x14ac:dyDescent="0.35">
      <c r="A24" s="70"/>
      <c r="B24" s="40" t="s">
        <v>21</v>
      </c>
      <c r="C24" s="40" t="s">
        <v>22</v>
      </c>
      <c r="D24" s="71">
        <v>80.3</v>
      </c>
      <c r="E24" s="72"/>
      <c r="F24" s="73">
        <f>D24*E24</f>
        <v>0</v>
      </c>
      <c r="G24" s="74"/>
    </row>
    <row r="25" spans="1:7" x14ac:dyDescent="0.35">
      <c r="A25" s="75"/>
      <c r="B25" s="43" t="s">
        <v>23</v>
      </c>
      <c r="C25" s="43" t="s">
        <v>24</v>
      </c>
      <c r="D25" s="76">
        <v>33.200000000000003</v>
      </c>
      <c r="E25" s="77"/>
      <c r="F25" s="78">
        <f>D25*E25</f>
        <v>0</v>
      </c>
      <c r="G25" s="79"/>
    </row>
    <row r="26" spans="1:7" ht="39.5" x14ac:dyDescent="0.35">
      <c r="A26" s="36">
        <v>6</v>
      </c>
      <c r="B26" s="63" t="s">
        <v>125</v>
      </c>
      <c r="C26" s="64"/>
      <c r="D26" s="65"/>
      <c r="E26" s="69"/>
      <c r="F26" s="67"/>
      <c r="G26" s="68">
        <f>SUM(F27:F30)</f>
        <v>0</v>
      </c>
    </row>
    <row r="27" spans="1:7" x14ac:dyDescent="0.35">
      <c r="A27" s="70"/>
      <c r="B27" s="40" t="s">
        <v>26</v>
      </c>
      <c r="C27" s="40" t="s">
        <v>20</v>
      </c>
      <c r="D27" s="71">
        <v>15.1</v>
      </c>
      <c r="E27" s="72"/>
      <c r="F27" s="73">
        <f>D27*E27</f>
        <v>0</v>
      </c>
      <c r="G27" s="74"/>
    </row>
    <row r="28" spans="1:7" x14ac:dyDescent="0.35">
      <c r="A28" s="70"/>
      <c r="B28" s="40" t="s">
        <v>152</v>
      </c>
      <c r="C28" s="40" t="s">
        <v>22</v>
      </c>
      <c r="D28" s="71">
        <v>616.20000000000005</v>
      </c>
      <c r="E28" s="72"/>
      <c r="F28" s="73">
        <f t="shared" ref="F28:F30" si="0">D28*E28</f>
        <v>0</v>
      </c>
      <c r="G28" s="80"/>
    </row>
    <row r="29" spans="1:7" x14ac:dyDescent="0.35">
      <c r="A29" s="70"/>
      <c r="B29" s="40" t="s">
        <v>149</v>
      </c>
      <c r="C29" s="40" t="s">
        <v>22</v>
      </c>
      <c r="D29" s="71">
        <v>95.6</v>
      </c>
      <c r="E29" s="72"/>
      <c r="F29" s="73">
        <f t="shared" si="0"/>
        <v>0</v>
      </c>
      <c r="G29" s="80"/>
    </row>
    <row r="30" spans="1:7" x14ac:dyDescent="0.35">
      <c r="A30" s="75"/>
      <c r="B30" s="43" t="s">
        <v>28</v>
      </c>
      <c r="C30" s="43" t="s">
        <v>27</v>
      </c>
      <c r="D30" s="76">
        <v>53.8</v>
      </c>
      <c r="E30" s="77"/>
      <c r="F30" s="78">
        <f t="shared" si="0"/>
        <v>0</v>
      </c>
      <c r="G30" s="81"/>
    </row>
    <row r="31" spans="1:7" ht="39.5" x14ac:dyDescent="0.35">
      <c r="A31" s="36">
        <v>7</v>
      </c>
      <c r="B31" s="63" t="s">
        <v>126</v>
      </c>
      <c r="C31" s="64"/>
      <c r="D31" s="65"/>
      <c r="E31" s="69"/>
      <c r="F31" s="67"/>
      <c r="G31" s="68">
        <f>SUM(F32:F37)</f>
        <v>0</v>
      </c>
    </row>
    <row r="32" spans="1:7" x14ac:dyDescent="0.35">
      <c r="A32" s="70"/>
      <c r="B32" s="40" t="s">
        <v>29</v>
      </c>
      <c r="C32" s="40" t="s">
        <v>20</v>
      </c>
      <c r="D32" s="71">
        <v>2.2999999999999998</v>
      </c>
      <c r="E32" s="72"/>
      <c r="F32" s="73">
        <f>D32*E32</f>
        <v>0</v>
      </c>
      <c r="G32" s="74"/>
    </row>
    <row r="33" spans="1:7" x14ac:dyDescent="0.35">
      <c r="A33" s="70"/>
      <c r="B33" s="40" t="s">
        <v>30</v>
      </c>
      <c r="C33" s="40" t="s">
        <v>20</v>
      </c>
      <c r="D33" s="71">
        <v>0.7</v>
      </c>
      <c r="E33" s="72"/>
      <c r="F33" s="73">
        <f t="shared" ref="F33:F34" si="1">D33*E33</f>
        <v>0</v>
      </c>
      <c r="G33" s="80"/>
    </row>
    <row r="34" spans="1:7" x14ac:dyDescent="0.35">
      <c r="A34" s="70"/>
      <c r="B34" s="40" t="s">
        <v>31</v>
      </c>
      <c r="C34" s="40" t="s">
        <v>27</v>
      </c>
      <c r="D34" s="71">
        <v>9.9</v>
      </c>
      <c r="E34" s="72"/>
      <c r="F34" s="73">
        <f t="shared" si="1"/>
        <v>0</v>
      </c>
      <c r="G34" s="80"/>
    </row>
    <row r="35" spans="1:7" x14ac:dyDescent="0.35">
      <c r="A35" s="70"/>
      <c r="B35" s="40" t="s">
        <v>32</v>
      </c>
      <c r="C35" s="40" t="s">
        <v>24</v>
      </c>
      <c r="D35" s="71">
        <v>41</v>
      </c>
      <c r="E35" s="72"/>
      <c r="F35" s="73">
        <f t="shared" ref="F35:F36" si="2">D35*E35</f>
        <v>0</v>
      </c>
      <c r="G35" s="80"/>
    </row>
    <row r="36" spans="1:7" x14ac:dyDescent="0.35">
      <c r="A36" s="70"/>
      <c r="B36" s="40" t="s">
        <v>150</v>
      </c>
      <c r="C36" s="40" t="s">
        <v>22</v>
      </c>
      <c r="D36" s="71">
        <v>17.5</v>
      </c>
      <c r="E36" s="72"/>
      <c r="F36" s="73">
        <f t="shared" si="2"/>
        <v>0</v>
      </c>
      <c r="G36" s="80"/>
    </row>
    <row r="37" spans="1:7" x14ac:dyDescent="0.35">
      <c r="A37" s="75"/>
      <c r="B37" s="43" t="s">
        <v>33</v>
      </c>
      <c r="C37" s="43" t="s">
        <v>24</v>
      </c>
      <c r="D37" s="76">
        <v>15</v>
      </c>
      <c r="E37" s="77"/>
      <c r="F37" s="78">
        <f t="shared" ref="F37" si="3">D37*E37</f>
        <v>0</v>
      </c>
      <c r="G37" s="81"/>
    </row>
    <row r="38" spans="1:7" ht="39.5" x14ac:dyDescent="0.35">
      <c r="A38" s="36">
        <v>8</v>
      </c>
      <c r="B38" s="63" t="s">
        <v>127</v>
      </c>
      <c r="C38" s="64"/>
      <c r="D38" s="65"/>
      <c r="E38" s="69"/>
      <c r="F38" s="67"/>
      <c r="G38" s="68">
        <f>SUM(F39:F41)</f>
        <v>0</v>
      </c>
    </row>
    <row r="39" spans="1:7" x14ac:dyDescent="0.35">
      <c r="A39" s="70"/>
      <c r="B39" s="40" t="s">
        <v>34</v>
      </c>
      <c r="C39" s="40" t="s">
        <v>20</v>
      </c>
      <c r="D39" s="71">
        <v>18.8</v>
      </c>
      <c r="E39" s="72"/>
      <c r="F39" s="73">
        <f t="shared" ref="F39" si="4">D39*E39</f>
        <v>0</v>
      </c>
      <c r="G39" s="80"/>
    </row>
    <row r="40" spans="1:7" x14ac:dyDescent="0.35">
      <c r="A40" s="70"/>
      <c r="B40" s="40" t="s">
        <v>45</v>
      </c>
      <c r="C40" s="40" t="s">
        <v>27</v>
      </c>
      <c r="D40" s="71">
        <v>47.1</v>
      </c>
      <c r="E40" s="72"/>
      <c r="F40" s="73">
        <f t="shared" ref="F40:F42" si="5">D40*E40</f>
        <v>0</v>
      </c>
      <c r="G40" s="80"/>
    </row>
    <row r="41" spans="1:7" x14ac:dyDescent="0.35">
      <c r="A41" s="75"/>
      <c r="B41" s="43" t="s">
        <v>32</v>
      </c>
      <c r="C41" s="43" t="s">
        <v>27</v>
      </c>
      <c r="D41" s="76">
        <v>47.1</v>
      </c>
      <c r="E41" s="77"/>
      <c r="F41" s="78">
        <f t="shared" si="5"/>
        <v>0</v>
      </c>
      <c r="G41" s="81"/>
    </row>
    <row r="42" spans="1:7" ht="39.5" x14ac:dyDescent="0.35">
      <c r="A42" s="55">
        <v>9</v>
      </c>
      <c r="B42" s="56" t="s">
        <v>128</v>
      </c>
      <c r="C42" s="62" t="s">
        <v>20</v>
      </c>
      <c r="D42" s="58">
        <v>34.5</v>
      </c>
      <c r="E42" s="59"/>
      <c r="F42" s="60">
        <f t="shared" si="5"/>
        <v>0</v>
      </c>
      <c r="G42" s="61">
        <f>D42*E42</f>
        <v>0</v>
      </c>
    </row>
    <row r="43" spans="1:7" ht="39.5" x14ac:dyDescent="0.35">
      <c r="A43" s="36">
        <v>10</v>
      </c>
      <c r="B43" s="63" t="s">
        <v>129</v>
      </c>
      <c r="C43" s="64"/>
      <c r="D43" s="65"/>
      <c r="E43" s="69"/>
      <c r="F43" s="67"/>
      <c r="G43" s="68">
        <f>SUM(F44:F45)</f>
        <v>0</v>
      </c>
    </row>
    <row r="44" spans="1:7" x14ac:dyDescent="0.35">
      <c r="A44" s="70"/>
      <c r="B44" s="40" t="s">
        <v>35</v>
      </c>
      <c r="C44" s="40" t="s">
        <v>20</v>
      </c>
      <c r="D44" s="71">
        <v>35</v>
      </c>
      <c r="E44" s="72"/>
      <c r="F44" s="73">
        <f>D44*E44</f>
        <v>0</v>
      </c>
      <c r="G44" s="74"/>
    </row>
    <row r="45" spans="1:7" x14ac:dyDescent="0.35">
      <c r="A45" s="75"/>
      <c r="B45" s="43" t="s">
        <v>36</v>
      </c>
      <c r="C45" s="43" t="s">
        <v>27</v>
      </c>
      <c r="D45" s="76">
        <v>36.799999999999997</v>
      </c>
      <c r="E45" s="77"/>
      <c r="F45" s="78">
        <f>D45*E45</f>
        <v>0</v>
      </c>
      <c r="G45" s="79"/>
    </row>
    <row r="46" spans="1:7" ht="39.5" x14ac:dyDescent="0.35">
      <c r="A46" s="36">
        <v>11</v>
      </c>
      <c r="B46" s="63" t="s">
        <v>130</v>
      </c>
      <c r="C46" s="64"/>
      <c r="D46" s="65"/>
      <c r="E46" s="69"/>
      <c r="F46" s="67"/>
      <c r="G46" s="68">
        <f>SUM(F47:F48)</f>
        <v>0</v>
      </c>
    </row>
    <row r="47" spans="1:7" x14ac:dyDescent="0.35">
      <c r="A47" s="70"/>
      <c r="B47" s="40" t="s">
        <v>37</v>
      </c>
      <c r="C47" s="40" t="s">
        <v>20</v>
      </c>
      <c r="D47" s="71">
        <v>0.5</v>
      </c>
      <c r="E47" s="72"/>
      <c r="F47" s="73">
        <f>D47*E47</f>
        <v>0</v>
      </c>
      <c r="G47" s="74"/>
    </row>
    <row r="48" spans="1:7" x14ac:dyDescent="0.35">
      <c r="A48" s="75"/>
      <c r="B48" s="43" t="s">
        <v>151</v>
      </c>
      <c r="C48" s="43" t="s">
        <v>22</v>
      </c>
      <c r="D48" s="76">
        <v>161</v>
      </c>
      <c r="E48" s="77"/>
      <c r="F48" s="78">
        <f>D48*E48</f>
        <v>0</v>
      </c>
      <c r="G48" s="79"/>
    </row>
    <row r="49" spans="1:7" ht="39.5" x14ac:dyDescent="0.35">
      <c r="A49" s="55">
        <v>12</v>
      </c>
      <c r="B49" s="56" t="s">
        <v>131</v>
      </c>
      <c r="C49" s="62" t="s">
        <v>20</v>
      </c>
      <c r="D49" s="58">
        <v>90</v>
      </c>
      <c r="E49" s="59"/>
      <c r="F49" s="60">
        <f>D49*E49</f>
        <v>0</v>
      </c>
      <c r="G49" s="61">
        <f>D49*E49</f>
        <v>0</v>
      </c>
    </row>
    <row r="50" spans="1:7" x14ac:dyDescent="0.35">
      <c r="A50" s="17"/>
      <c r="B50" s="54" t="s">
        <v>38</v>
      </c>
      <c r="E50" s="20"/>
      <c r="G50" s="47">
        <f>SUM(G51:G69)</f>
        <v>0</v>
      </c>
    </row>
    <row r="51" spans="1:7" ht="78.5" x14ac:dyDescent="0.35">
      <c r="A51" s="55">
        <v>13</v>
      </c>
      <c r="B51" s="56" t="s">
        <v>121</v>
      </c>
      <c r="C51" s="62" t="s">
        <v>20</v>
      </c>
      <c r="D51" s="58">
        <v>45.4</v>
      </c>
      <c r="E51" s="59"/>
      <c r="F51" s="60"/>
      <c r="G51" s="61">
        <f>D51*E51</f>
        <v>0</v>
      </c>
    </row>
    <row r="52" spans="1:7" ht="39.5" x14ac:dyDescent="0.35">
      <c r="A52" s="55">
        <v>14</v>
      </c>
      <c r="B52" s="56" t="s">
        <v>132</v>
      </c>
      <c r="C52" s="62" t="s">
        <v>20</v>
      </c>
      <c r="D52" s="58">
        <v>10.9</v>
      </c>
      <c r="E52" s="59"/>
      <c r="F52" s="60"/>
      <c r="G52" s="61">
        <f>D52*E52</f>
        <v>0</v>
      </c>
    </row>
    <row r="53" spans="1:7" ht="26.5" x14ac:dyDescent="0.35">
      <c r="A53" s="55">
        <v>15</v>
      </c>
      <c r="B53" s="56" t="s">
        <v>133</v>
      </c>
      <c r="C53" s="62" t="s">
        <v>27</v>
      </c>
      <c r="D53" s="58">
        <v>85.5</v>
      </c>
      <c r="E53" s="59"/>
      <c r="F53" s="60"/>
      <c r="G53" s="61">
        <f>D53*E53</f>
        <v>0</v>
      </c>
    </row>
    <row r="54" spans="1:7" ht="52.5" x14ac:dyDescent="0.35">
      <c r="A54" s="70">
        <v>16</v>
      </c>
      <c r="B54" s="63" t="s">
        <v>134</v>
      </c>
      <c r="C54" s="64" t="s">
        <v>27</v>
      </c>
      <c r="D54" s="65">
        <v>85.5</v>
      </c>
      <c r="E54" s="66"/>
      <c r="F54" s="67"/>
      <c r="G54" s="68">
        <f>D54*E54</f>
        <v>0</v>
      </c>
    </row>
    <row r="55" spans="1:7" ht="52.5" x14ac:dyDescent="0.35">
      <c r="A55" s="55">
        <v>17</v>
      </c>
      <c r="B55" s="56" t="s">
        <v>135</v>
      </c>
      <c r="C55" s="62" t="s">
        <v>27</v>
      </c>
      <c r="D55" s="58">
        <v>5</v>
      </c>
      <c r="E55" s="59"/>
      <c r="F55" s="60"/>
      <c r="G55" s="61">
        <f>D55*E55</f>
        <v>0</v>
      </c>
    </row>
    <row r="56" spans="1:7" ht="39.5" x14ac:dyDescent="0.35">
      <c r="A56" s="36">
        <v>18</v>
      </c>
      <c r="B56" s="63" t="s">
        <v>136</v>
      </c>
      <c r="C56" s="64"/>
      <c r="D56" s="65"/>
      <c r="E56" s="69"/>
      <c r="F56" s="67"/>
      <c r="G56" s="68">
        <f>SUM(F57:F58)</f>
        <v>0</v>
      </c>
    </row>
    <row r="57" spans="1:7" x14ac:dyDescent="0.35">
      <c r="A57" s="70"/>
      <c r="B57" s="40" t="s">
        <v>39</v>
      </c>
      <c r="C57" s="40" t="s">
        <v>20</v>
      </c>
      <c r="D57" s="71">
        <v>5</v>
      </c>
      <c r="E57" s="72"/>
      <c r="F57" s="73">
        <f>D57*E57</f>
        <v>0</v>
      </c>
      <c r="G57" s="74"/>
    </row>
    <row r="58" spans="1:7" x14ac:dyDescent="0.35">
      <c r="A58" s="75"/>
      <c r="B58" s="43" t="s">
        <v>40</v>
      </c>
      <c r="C58" s="43" t="s">
        <v>20</v>
      </c>
      <c r="D58" s="76">
        <v>5</v>
      </c>
      <c r="E58" s="77"/>
      <c r="F58" s="78">
        <f>D58*E58</f>
        <v>0</v>
      </c>
      <c r="G58" s="79"/>
    </row>
    <row r="59" spans="1:7" ht="52.5" x14ac:dyDescent="0.35">
      <c r="A59" s="55">
        <v>19</v>
      </c>
      <c r="B59" s="56" t="s">
        <v>137</v>
      </c>
      <c r="C59" s="62" t="s">
        <v>27</v>
      </c>
      <c r="D59" s="58">
        <v>2.7</v>
      </c>
      <c r="E59" s="59"/>
      <c r="F59" s="60"/>
      <c r="G59" s="61">
        <f>D59*E59</f>
        <v>0</v>
      </c>
    </row>
    <row r="60" spans="1:7" ht="39.5" x14ac:dyDescent="0.35">
      <c r="A60" s="36">
        <v>20</v>
      </c>
      <c r="B60" s="63" t="s">
        <v>138</v>
      </c>
      <c r="C60" s="64"/>
      <c r="D60" s="65"/>
      <c r="E60" s="69"/>
      <c r="F60" s="67"/>
      <c r="G60" s="68">
        <f>SUM(F61:F63)</f>
        <v>0</v>
      </c>
    </row>
    <row r="61" spans="1:7" x14ac:dyDescent="0.35">
      <c r="A61" s="70"/>
      <c r="B61" s="40" t="s">
        <v>26</v>
      </c>
      <c r="C61" s="40" t="s">
        <v>20</v>
      </c>
      <c r="D61" s="71">
        <v>6.4</v>
      </c>
      <c r="E61" s="72"/>
      <c r="F61" s="73">
        <f>D61*E61</f>
        <v>0</v>
      </c>
      <c r="G61" s="80"/>
    </row>
    <row r="62" spans="1:7" x14ac:dyDescent="0.35">
      <c r="A62" s="70"/>
      <c r="B62" s="40" t="s">
        <v>152</v>
      </c>
      <c r="C62" s="40" t="s">
        <v>22</v>
      </c>
      <c r="D62" s="71">
        <v>284.39999999999998</v>
      </c>
      <c r="E62" s="72"/>
      <c r="F62" s="73">
        <f t="shared" ref="F62:F63" si="6">D62*E62</f>
        <v>0</v>
      </c>
      <c r="G62" s="80"/>
    </row>
    <row r="63" spans="1:7" x14ac:dyDescent="0.35">
      <c r="A63" s="75"/>
      <c r="B63" s="43" t="s">
        <v>28</v>
      </c>
      <c r="C63" s="43" t="s">
        <v>27</v>
      </c>
      <c r="D63" s="76">
        <v>15.9</v>
      </c>
      <c r="E63" s="77"/>
      <c r="F63" s="78">
        <f t="shared" si="6"/>
        <v>0</v>
      </c>
      <c r="G63" s="81"/>
    </row>
    <row r="64" spans="1:7" ht="39.5" x14ac:dyDescent="0.35">
      <c r="A64" s="36">
        <v>21</v>
      </c>
      <c r="B64" s="63" t="s">
        <v>124</v>
      </c>
      <c r="C64" s="64"/>
      <c r="D64" s="65"/>
      <c r="E64" s="69"/>
      <c r="F64" s="67"/>
      <c r="G64" s="68">
        <f>SUM(F65:F66)</f>
        <v>0</v>
      </c>
    </row>
    <row r="65" spans="1:7" x14ac:dyDescent="0.35">
      <c r="A65" s="70"/>
      <c r="B65" s="40" t="s">
        <v>41</v>
      </c>
      <c r="C65" s="40" t="s">
        <v>22</v>
      </c>
      <c r="D65" s="71">
        <v>55.2</v>
      </c>
      <c r="E65" s="72"/>
      <c r="F65" s="73">
        <f>D65*E65</f>
        <v>0</v>
      </c>
      <c r="G65" s="74"/>
    </row>
    <row r="66" spans="1:7" x14ac:dyDescent="0.35">
      <c r="A66" s="75"/>
      <c r="B66" s="43" t="s">
        <v>23</v>
      </c>
      <c r="C66" s="43" t="s">
        <v>24</v>
      </c>
      <c r="D66" s="76">
        <v>17.100000000000001</v>
      </c>
      <c r="E66" s="77"/>
      <c r="F66" s="78">
        <f>D66*E66</f>
        <v>0</v>
      </c>
      <c r="G66" s="79"/>
    </row>
    <row r="67" spans="1:7" ht="39.5" x14ac:dyDescent="0.35">
      <c r="A67" s="36">
        <v>22</v>
      </c>
      <c r="B67" s="63" t="s">
        <v>139</v>
      </c>
      <c r="C67" s="64"/>
      <c r="D67" s="65"/>
      <c r="E67" s="69"/>
      <c r="F67" s="67"/>
      <c r="G67" s="68">
        <f>SUM(F68:F69)</f>
        <v>0</v>
      </c>
    </row>
    <row r="68" spans="1:7" x14ac:dyDescent="0.35">
      <c r="A68" s="70"/>
      <c r="B68" s="40" t="s">
        <v>42</v>
      </c>
      <c r="C68" s="40" t="s">
        <v>27</v>
      </c>
      <c r="D68" s="71">
        <v>240</v>
      </c>
      <c r="E68" s="72"/>
      <c r="F68" s="73">
        <f>D68*E68</f>
        <v>0</v>
      </c>
      <c r="G68" s="74"/>
    </row>
    <row r="69" spans="1:7" x14ac:dyDescent="0.35">
      <c r="A69" s="75"/>
      <c r="B69" s="43" t="s">
        <v>43</v>
      </c>
      <c r="C69" s="43" t="s">
        <v>20</v>
      </c>
      <c r="D69" s="76">
        <v>24.6</v>
      </c>
      <c r="E69" s="77"/>
      <c r="F69" s="78">
        <f>D69*E69</f>
        <v>0</v>
      </c>
      <c r="G69" s="79"/>
    </row>
    <row r="70" spans="1:7" x14ac:dyDescent="0.35">
      <c r="A70" s="17"/>
      <c r="B70" s="54" t="s">
        <v>44</v>
      </c>
      <c r="E70" s="20"/>
      <c r="G70" s="47">
        <f>SUM(G71:G85)</f>
        <v>0</v>
      </c>
    </row>
    <row r="71" spans="1:7" ht="78.5" x14ac:dyDescent="0.35">
      <c r="A71" s="55">
        <v>23</v>
      </c>
      <c r="B71" s="56" t="s">
        <v>121</v>
      </c>
      <c r="C71" s="62" t="s">
        <v>20</v>
      </c>
      <c r="D71" s="58">
        <v>46.1</v>
      </c>
      <c r="E71" s="59"/>
      <c r="F71" s="60"/>
      <c r="G71" s="82">
        <f>D71*E71</f>
        <v>0</v>
      </c>
    </row>
    <row r="72" spans="1:7" ht="39.5" x14ac:dyDescent="0.35">
      <c r="A72" s="55">
        <v>24</v>
      </c>
      <c r="B72" s="56" t="s">
        <v>122</v>
      </c>
      <c r="C72" s="62" t="s">
        <v>20</v>
      </c>
      <c r="D72" s="58">
        <v>79.7</v>
      </c>
      <c r="E72" s="59"/>
      <c r="F72" s="60"/>
      <c r="G72" s="82">
        <f>D72*E72</f>
        <v>0</v>
      </c>
    </row>
    <row r="73" spans="1:7" ht="39.5" x14ac:dyDescent="0.35">
      <c r="A73" s="36">
        <v>25</v>
      </c>
      <c r="B73" s="63" t="s">
        <v>140</v>
      </c>
      <c r="C73" s="64"/>
      <c r="D73" s="65"/>
      <c r="E73" s="69"/>
      <c r="F73" s="67"/>
      <c r="G73" s="83">
        <f>SUM(F74:F75)</f>
        <v>0</v>
      </c>
    </row>
    <row r="74" spans="1:7" x14ac:dyDescent="0.35">
      <c r="A74" s="70"/>
      <c r="B74" s="40" t="s">
        <v>46</v>
      </c>
      <c r="C74" s="40" t="s">
        <v>20</v>
      </c>
      <c r="D74" s="71">
        <v>124.1</v>
      </c>
      <c r="E74" s="72"/>
      <c r="F74" s="73">
        <f t="shared" ref="F74:F75" si="7">D74*E74</f>
        <v>0</v>
      </c>
      <c r="G74" s="84"/>
    </row>
    <row r="75" spans="1:7" x14ac:dyDescent="0.35">
      <c r="A75" s="75"/>
      <c r="B75" s="43" t="s">
        <v>47</v>
      </c>
      <c r="C75" s="43" t="s">
        <v>27</v>
      </c>
      <c r="D75" s="76">
        <v>190.9</v>
      </c>
      <c r="E75" s="77"/>
      <c r="F75" s="78">
        <f t="shared" si="7"/>
        <v>0</v>
      </c>
      <c r="G75" s="85"/>
    </row>
    <row r="76" spans="1:7" ht="39.5" x14ac:dyDescent="0.35">
      <c r="A76" s="36">
        <v>26</v>
      </c>
      <c r="B76" s="63" t="s">
        <v>141</v>
      </c>
      <c r="C76" s="64"/>
      <c r="D76" s="65"/>
      <c r="E76" s="69"/>
      <c r="F76" s="67"/>
      <c r="G76" s="83">
        <f>SUM(F77:F78)</f>
        <v>0</v>
      </c>
    </row>
    <row r="77" spans="1:7" x14ac:dyDescent="0.35">
      <c r="A77" s="70"/>
      <c r="B77" s="40" t="s">
        <v>116</v>
      </c>
      <c r="C77" s="40" t="s">
        <v>20</v>
      </c>
      <c r="D77" s="71">
        <v>3.1</v>
      </c>
      <c r="E77" s="72"/>
      <c r="F77" s="73">
        <f>D77*E77</f>
        <v>0</v>
      </c>
      <c r="G77" s="86"/>
    </row>
    <row r="78" spans="1:7" x14ac:dyDescent="0.35">
      <c r="A78" s="70"/>
      <c r="B78" s="40" t="s">
        <v>117</v>
      </c>
      <c r="C78" s="40" t="s">
        <v>27</v>
      </c>
      <c r="D78" s="71">
        <v>12.3</v>
      </c>
      <c r="E78" s="72"/>
      <c r="F78" s="73">
        <f>D78*E78</f>
        <v>0</v>
      </c>
      <c r="G78" s="86"/>
    </row>
    <row r="79" spans="1:7" ht="39.5" x14ac:dyDescent="0.35">
      <c r="A79" s="36">
        <v>27</v>
      </c>
      <c r="B79" s="63" t="s">
        <v>142</v>
      </c>
      <c r="C79" s="64"/>
      <c r="D79" s="65"/>
      <c r="E79" s="69"/>
      <c r="F79" s="67"/>
      <c r="G79" s="83">
        <f>SUM(F80:F82)</f>
        <v>0</v>
      </c>
    </row>
    <row r="80" spans="1:7" x14ac:dyDescent="0.35">
      <c r="A80" s="70"/>
      <c r="B80" s="40" t="s">
        <v>35</v>
      </c>
      <c r="C80" s="40" t="s">
        <v>20</v>
      </c>
      <c r="D80" s="71">
        <v>161.6</v>
      </c>
      <c r="E80" s="72"/>
      <c r="F80" s="73">
        <f t="shared" ref="F80:F85" si="8">D80*E80</f>
        <v>0</v>
      </c>
      <c r="G80" s="86"/>
    </row>
    <row r="81" spans="1:7" x14ac:dyDescent="0.35">
      <c r="A81" s="70"/>
      <c r="B81" s="40" t="s">
        <v>48</v>
      </c>
      <c r="C81" s="40" t="s">
        <v>27</v>
      </c>
      <c r="D81" s="71">
        <v>49</v>
      </c>
      <c r="E81" s="72"/>
      <c r="F81" s="73">
        <f t="shared" si="8"/>
        <v>0</v>
      </c>
      <c r="G81" s="86"/>
    </row>
    <row r="82" spans="1:7" x14ac:dyDescent="0.35">
      <c r="A82" s="75"/>
      <c r="B82" s="43" t="s">
        <v>49</v>
      </c>
      <c r="C82" s="43" t="s">
        <v>27</v>
      </c>
      <c r="D82" s="76">
        <v>109.5</v>
      </c>
      <c r="E82" s="77"/>
      <c r="F82" s="78">
        <f t="shared" si="8"/>
        <v>0</v>
      </c>
      <c r="G82" s="85"/>
    </row>
    <row r="83" spans="1:7" ht="52.5" x14ac:dyDescent="0.35">
      <c r="A83" s="55">
        <v>28</v>
      </c>
      <c r="B83" s="56" t="s">
        <v>143</v>
      </c>
      <c r="C83" s="62" t="s">
        <v>20</v>
      </c>
      <c r="D83" s="58">
        <v>105.3</v>
      </c>
      <c r="E83" s="59"/>
      <c r="F83" s="60">
        <f t="shared" si="8"/>
        <v>0</v>
      </c>
      <c r="G83" s="82">
        <f>D83*E83</f>
        <v>0</v>
      </c>
    </row>
    <row r="84" spans="1:7" ht="65.5" x14ac:dyDescent="0.35">
      <c r="A84" s="55">
        <v>29</v>
      </c>
      <c r="B84" s="56" t="s">
        <v>144</v>
      </c>
      <c r="C84" s="62" t="s">
        <v>27</v>
      </c>
      <c r="D84" s="58">
        <v>272.39999999999998</v>
      </c>
      <c r="E84" s="59"/>
      <c r="F84" s="60">
        <f t="shared" si="8"/>
        <v>0</v>
      </c>
      <c r="G84" s="82">
        <f>D84*E84</f>
        <v>0</v>
      </c>
    </row>
    <row r="85" spans="1:7" ht="26.5" x14ac:dyDescent="0.35">
      <c r="A85" s="55">
        <v>30</v>
      </c>
      <c r="B85" s="56" t="s">
        <v>145</v>
      </c>
      <c r="C85" s="62" t="s">
        <v>53</v>
      </c>
      <c r="D85" s="58">
        <v>1</v>
      </c>
      <c r="E85" s="59"/>
      <c r="F85" s="60">
        <f t="shared" si="8"/>
        <v>0</v>
      </c>
      <c r="G85" s="82">
        <f>D85*E85</f>
        <v>0</v>
      </c>
    </row>
    <row r="86" spans="1:7" x14ac:dyDescent="0.35">
      <c r="A86" s="17"/>
      <c r="B86" s="54" t="s">
        <v>50</v>
      </c>
      <c r="E86" s="20"/>
      <c r="G86" s="47">
        <f>SUM(G87:G88)</f>
        <v>0</v>
      </c>
    </row>
    <row r="87" spans="1:7" ht="52.5" x14ac:dyDescent="0.35">
      <c r="A87" s="55">
        <v>31</v>
      </c>
      <c r="B87" s="56" t="s">
        <v>146</v>
      </c>
      <c r="C87" s="62" t="s">
        <v>20</v>
      </c>
      <c r="D87" s="58">
        <v>591</v>
      </c>
      <c r="E87" s="59"/>
      <c r="F87" s="60"/>
      <c r="G87" s="82">
        <f>D87*E87</f>
        <v>0</v>
      </c>
    </row>
    <row r="88" spans="1:7" ht="39.5" x14ac:dyDescent="0.35">
      <c r="A88" s="55">
        <v>32</v>
      </c>
      <c r="B88" s="56" t="s">
        <v>147</v>
      </c>
      <c r="C88" s="62" t="s">
        <v>27</v>
      </c>
      <c r="D88" s="58">
        <v>100</v>
      </c>
      <c r="E88" s="59"/>
      <c r="F88" s="60"/>
      <c r="G88" s="82">
        <f>D88*E88</f>
        <v>0</v>
      </c>
    </row>
  </sheetData>
  <sheetProtection algorithmName="SHA-512" hashValue="GX+9Nfwx/zs7woxSOu5UJ7h4qA1muMZcPt4PF/0b9wH458PYfDkACX+HXCD1tKASAyfBmLV2ZX0scjKHA2V29Q==" saltValue="t8/iEc3N7XiLuCGuIHei7A==" spinCount="100000" sheet="1" objects="1" scenarios="1"/>
  <protectedRanges>
    <protectedRange sqref="E19:E88" name="Oblast1"/>
  </protectedRanges>
  <printOptions horizontalCentered="1"/>
  <pageMargins left="0.19685039370078741" right="0.19685039370078741" top="0.59055118110236227" bottom="0.78740157480314965" header="0.31496062992125984" footer="0.31496062992125984"/>
  <pageSetup paperSize="9" orientation="portrait" r:id="rId1"/>
  <headerFooter>
    <oddFooter>&amp;C&amp;"-,Kurzíva"&amp;8SO-01&amp;R&amp;"-,Kurzíva"&amp;8 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0A3C7-43DC-4EBC-9A50-87A78D83F4D1}">
  <dimension ref="A1:G83"/>
  <sheetViews>
    <sheetView showGridLines="0" workbookViewId="0">
      <selection activeCell="E20" sqref="E20"/>
    </sheetView>
  </sheetViews>
  <sheetFormatPr defaultRowHeight="15.5" x14ac:dyDescent="0.35"/>
  <cols>
    <col min="1" max="1" width="4.6328125" style="1" customWidth="1"/>
    <col min="2" max="2" width="45.6328125" style="1" customWidth="1"/>
    <col min="3" max="3" width="4.6328125" style="1" customWidth="1"/>
    <col min="4" max="4" width="9.6328125" style="5" customWidth="1"/>
    <col min="5" max="6" width="8.6328125" style="3" customWidth="1"/>
    <col min="7" max="7" width="16.6328125" style="10" customWidth="1"/>
    <col min="8" max="16384" width="8.7265625" style="1"/>
  </cols>
  <sheetData>
    <row r="1" spans="1:7" s="13" customFormat="1" ht="26" x14ac:dyDescent="0.35">
      <c r="A1" s="13" t="s">
        <v>11</v>
      </c>
      <c r="D1" s="14"/>
      <c r="E1" s="15"/>
      <c r="F1" s="15"/>
      <c r="G1" s="15"/>
    </row>
    <row r="2" spans="1:7" x14ac:dyDescent="0.35">
      <c r="A2" s="16" t="s">
        <v>1</v>
      </c>
      <c r="B2" s="19"/>
    </row>
    <row r="3" spans="1:7" x14ac:dyDescent="0.35">
      <c r="A3" s="16"/>
      <c r="B3" s="19" t="str">
        <f>REKAPITULACE!B3</f>
        <v>Vltava, ř.km 328,673 - měrný profil jez Kimlíček</v>
      </c>
    </row>
    <row r="4" spans="1:7" x14ac:dyDescent="0.35">
      <c r="A4" s="16" t="s">
        <v>12</v>
      </c>
      <c r="B4" s="19"/>
    </row>
    <row r="5" spans="1:7" x14ac:dyDescent="0.35">
      <c r="A5" s="16"/>
      <c r="B5" s="19" t="str">
        <f>B17</f>
        <v>SO-02 Elektroinstalace měření hladiny</v>
      </c>
    </row>
    <row r="6" spans="1:7" x14ac:dyDescent="0.35">
      <c r="A6" s="16" t="s">
        <v>3</v>
      </c>
      <c r="B6" s="19"/>
    </row>
    <row r="7" spans="1:7" x14ac:dyDescent="0.35">
      <c r="A7" s="16"/>
      <c r="B7" s="19" t="str">
        <f>REKAPITULACE!B7</f>
        <v>Povodí Vltavy, státní podnik</v>
      </c>
    </row>
    <row r="8" spans="1:7" x14ac:dyDescent="0.35">
      <c r="A8" s="16" t="s">
        <v>5</v>
      </c>
      <c r="B8" s="19"/>
    </row>
    <row r="9" spans="1:7" x14ac:dyDescent="0.35">
      <c r="A9" s="16"/>
      <c r="B9" s="19">
        <f>REKAPITULACE!B9</f>
        <v>0</v>
      </c>
    </row>
    <row r="10" spans="1:7" x14ac:dyDescent="0.35">
      <c r="A10" s="16" t="s">
        <v>6</v>
      </c>
      <c r="B10" s="19"/>
    </row>
    <row r="11" spans="1:7" x14ac:dyDescent="0.35">
      <c r="A11" s="16"/>
      <c r="B11" s="19" t="str">
        <f>REKAPITULACE!B11</f>
        <v>Povodí Vltavy, státní podnik - oddělení projektových činností</v>
      </c>
    </row>
    <row r="12" spans="1:7" x14ac:dyDescent="0.35">
      <c r="A12" s="16" t="s">
        <v>8</v>
      </c>
      <c r="B12" s="19"/>
    </row>
    <row r="13" spans="1:7" x14ac:dyDescent="0.35">
      <c r="A13" s="16"/>
      <c r="B13" s="19" t="str">
        <f>REKAPITULACE!B13</f>
        <v>Povodí Vltavy, státní podnik - oddělení projektových činností</v>
      </c>
    </row>
    <row r="14" spans="1:7" x14ac:dyDescent="0.35">
      <c r="A14" s="16" t="s">
        <v>10</v>
      </c>
      <c r="B14" s="19"/>
      <c r="C14" s="16" t="s">
        <v>60</v>
      </c>
      <c r="D14" s="19"/>
    </row>
    <row r="15" spans="1:7" x14ac:dyDescent="0.35">
      <c r="B15" s="18">
        <f>REKAPITULACE!B16</f>
        <v>45223</v>
      </c>
      <c r="D15" s="18" t="str">
        <f>REKAPITULACE!C16</f>
        <v>Ing. Pavel FILIP</v>
      </c>
    </row>
    <row r="16" spans="1:7" ht="39" x14ac:dyDescent="0.35">
      <c r="A16" s="30" t="s">
        <v>13</v>
      </c>
      <c r="B16" s="31" t="s">
        <v>14</v>
      </c>
      <c r="C16" s="31" t="s">
        <v>15</v>
      </c>
      <c r="D16" s="32" t="s">
        <v>16</v>
      </c>
      <c r="E16" s="33" t="s">
        <v>17</v>
      </c>
      <c r="F16" s="33" t="s">
        <v>25</v>
      </c>
      <c r="G16" s="34" t="s">
        <v>18</v>
      </c>
    </row>
    <row r="17" spans="1:7" s="22" customFormat="1" ht="18.5" x14ac:dyDescent="0.45">
      <c r="A17" s="24"/>
      <c r="B17" s="25" t="s">
        <v>118</v>
      </c>
      <c r="C17" s="26"/>
      <c r="D17" s="27"/>
      <c r="E17" s="28"/>
      <c r="F17" s="28"/>
      <c r="G17" s="29">
        <f>SUM(G18)</f>
        <v>0</v>
      </c>
    </row>
    <row r="18" spans="1:7" x14ac:dyDescent="0.35">
      <c r="A18" s="9"/>
      <c r="B18" s="46" t="s">
        <v>51</v>
      </c>
      <c r="G18" s="47">
        <f>SUM(G19:G66)</f>
        <v>0</v>
      </c>
    </row>
    <row r="19" spans="1:7" s="12" customFormat="1" x14ac:dyDescent="0.35">
      <c r="A19" s="36">
        <v>1</v>
      </c>
      <c r="B19" s="37" t="s">
        <v>52</v>
      </c>
      <c r="C19" s="38"/>
      <c r="D19" s="38"/>
      <c r="E19" s="39"/>
      <c r="F19" s="38"/>
      <c r="G19" s="38">
        <f>SUM(F19:F27)</f>
        <v>0</v>
      </c>
    </row>
    <row r="20" spans="1:7" ht="39.5" x14ac:dyDescent="0.35">
      <c r="A20" s="40"/>
      <c r="B20" s="41" t="s">
        <v>65</v>
      </c>
      <c r="C20" s="40" t="s">
        <v>53</v>
      </c>
      <c r="D20" s="40">
        <v>1</v>
      </c>
      <c r="E20" s="42"/>
      <c r="F20" s="40">
        <f>D20*E20</f>
        <v>0</v>
      </c>
      <c r="G20" s="40"/>
    </row>
    <row r="21" spans="1:7" ht="65.5" x14ac:dyDescent="0.35">
      <c r="A21" s="40"/>
      <c r="B21" s="41" t="s">
        <v>66</v>
      </c>
      <c r="C21" s="40" t="s">
        <v>53</v>
      </c>
      <c r="D21" s="40">
        <v>1</v>
      </c>
      <c r="E21" s="42"/>
      <c r="F21" s="40">
        <f t="shared" ref="F21:F66" si="0">D21*E21</f>
        <v>0</v>
      </c>
      <c r="G21" s="40"/>
    </row>
    <row r="22" spans="1:7" ht="26.5" x14ac:dyDescent="0.35">
      <c r="A22" s="40"/>
      <c r="B22" s="41" t="s">
        <v>67</v>
      </c>
      <c r="C22" s="40" t="s">
        <v>53</v>
      </c>
      <c r="D22" s="40">
        <v>1</v>
      </c>
      <c r="E22" s="42"/>
      <c r="F22" s="40">
        <f t="shared" si="0"/>
        <v>0</v>
      </c>
      <c r="G22" s="40"/>
    </row>
    <row r="23" spans="1:7" ht="26.5" x14ac:dyDescent="0.35">
      <c r="A23" s="40"/>
      <c r="B23" s="41" t="s">
        <v>68</v>
      </c>
      <c r="C23" s="40" t="s">
        <v>53</v>
      </c>
      <c r="D23" s="40">
        <v>1</v>
      </c>
      <c r="E23" s="42"/>
      <c r="F23" s="40">
        <f t="shared" si="0"/>
        <v>0</v>
      </c>
      <c r="G23" s="40"/>
    </row>
    <row r="24" spans="1:7" ht="65.5" x14ac:dyDescent="0.35">
      <c r="A24" s="40"/>
      <c r="B24" s="41" t="s">
        <v>69</v>
      </c>
      <c r="C24" s="40" t="s">
        <v>53</v>
      </c>
      <c r="D24" s="40">
        <v>1</v>
      </c>
      <c r="E24" s="42"/>
      <c r="F24" s="40">
        <f t="shared" si="0"/>
        <v>0</v>
      </c>
      <c r="G24" s="40"/>
    </row>
    <row r="25" spans="1:7" ht="52.5" x14ac:dyDescent="0.35">
      <c r="A25" s="40"/>
      <c r="B25" s="41" t="s">
        <v>70</v>
      </c>
      <c r="C25" s="40" t="s">
        <v>53</v>
      </c>
      <c r="D25" s="40">
        <v>1</v>
      </c>
      <c r="E25" s="42"/>
      <c r="F25" s="40">
        <f t="shared" si="0"/>
        <v>0</v>
      </c>
      <c r="G25" s="40"/>
    </row>
    <row r="26" spans="1:7" ht="39.5" x14ac:dyDescent="0.35">
      <c r="A26" s="40"/>
      <c r="B26" s="41" t="s">
        <v>71</v>
      </c>
      <c r="C26" s="40" t="s">
        <v>53</v>
      </c>
      <c r="D26" s="40">
        <v>1</v>
      </c>
      <c r="E26" s="42"/>
      <c r="F26" s="40">
        <f t="shared" si="0"/>
        <v>0</v>
      </c>
      <c r="G26" s="40"/>
    </row>
    <row r="27" spans="1:7" ht="39.5" x14ac:dyDescent="0.35">
      <c r="A27" s="43"/>
      <c r="B27" s="44" t="s">
        <v>72</v>
      </c>
      <c r="C27" s="43" t="s">
        <v>53</v>
      </c>
      <c r="D27" s="43">
        <v>1</v>
      </c>
      <c r="E27" s="42"/>
      <c r="F27" s="40">
        <f t="shared" si="0"/>
        <v>0</v>
      </c>
      <c r="G27" s="43"/>
    </row>
    <row r="28" spans="1:7" s="12" customFormat="1" x14ac:dyDescent="0.35">
      <c r="A28" s="36">
        <v>2</v>
      </c>
      <c r="B28" s="37" t="s">
        <v>54</v>
      </c>
      <c r="C28" s="38"/>
      <c r="D28" s="38"/>
      <c r="E28" s="39"/>
      <c r="F28" s="38"/>
      <c r="G28" s="38">
        <f>SUM(F29)</f>
        <v>0</v>
      </c>
    </row>
    <row r="29" spans="1:7" ht="52.5" x14ac:dyDescent="0.35">
      <c r="A29" s="43"/>
      <c r="B29" s="44" t="s">
        <v>73</v>
      </c>
      <c r="C29" s="43" t="s">
        <v>53</v>
      </c>
      <c r="D29" s="43">
        <v>1</v>
      </c>
      <c r="E29" s="45"/>
      <c r="F29" s="40">
        <f t="shared" si="0"/>
        <v>0</v>
      </c>
      <c r="G29" s="43"/>
    </row>
    <row r="30" spans="1:7" s="12" customFormat="1" x14ac:dyDescent="0.35">
      <c r="A30" s="36">
        <v>3</v>
      </c>
      <c r="B30" s="37" t="s">
        <v>55</v>
      </c>
      <c r="C30" s="38"/>
      <c r="D30" s="38"/>
      <c r="E30" s="39"/>
      <c r="F30" s="38"/>
      <c r="G30" s="38">
        <f>SUM(F31:F43)</f>
        <v>0</v>
      </c>
    </row>
    <row r="31" spans="1:7" ht="52.5" x14ac:dyDescent="0.35">
      <c r="A31" s="40"/>
      <c r="B31" s="41" t="s">
        <v>74</v>
      </c>
      <c r="C31" s="40" t="s">
        <v>59</v>
      </c>
      <c r="D31" s="40">
        <v>1</v>
      </c>
      <c r="E31" s="42"/>
      <c r="F31" s="40">
        <f t="shared" si="0"/>
        <v>0</v>
      </c>
      <c r="G31" s="40"/>
    </row>
    <row r="32" spans="1:7" x14ac:dyDescent="0.35">
      <c r="A32" s="40"/>
      <c r="B32" s="41" t="s">
        <v>75</v>
      </c>
      <c r="C32" s="40" t="s">
        <v>59</v>
      </c>
      <c r="D32" s="40">
        <v>1</v>
      </c>
      <c r="E32" s="42"/>
      <c r="F32" s="40">
        <f t="shared" si="0"/>
        <v>0</v>
      </c>
      <c r="G32" s="40"/>
    </row>
    <row r="33" spans="1:7" x14ac:dyDescent="0.35">
      <c r="A33" s="40"/>
      <c r="B33" s="41" t="s">
        <v>76</v>
      </c>
      <c r="C33" s="40" t="s">
        <v>59</v>
      </c>
      <c r="D33" s="40">
        <v>1</v>
      </c>
      <c r="E33" s="42"/>
      <c r="F33" s="40">
        <f t="shared" si="0"/>
        <v>0</v>
      </c>
      <c r="G33" s="40"/>
    </row>
    <row r="34" spans="1:7" ht="26.5" x14ac:dyDescent="0.35">
      <c r="A34" s="40"/>
      <c r="B34" s="41" t="s">
        <v>77</v>
      </c>
      <c r="C34" s="40" t="s">
        <v>24</v>
      </c>
      <c r="D34" s="40">
        <v>30</v>
      </c>
      <c r="E34" s="42"/>
      <c r="F34" s="40">
        <f t="shared" si="0"/>
        <v>0</v>
      </c>
      <c r="G34" s="40"/>
    </row>
    <row r="35" spans="1:7" ht="26.5" x14ac:dyDescent="0.35">
      <c r="A35" s="40"/>
      <c r="B35" s="41" t="s">
        <v>78</v>
      </c>
      <c r="C35" s="40" t="s">
        <v>24</v>
      </c>
      <c r="D35" s="40">
        <v>10</v>
      </c>
      <c r="E35" s="42"/>
      <c r="F35" s="40">
        <f t="shared" si="0"/>
        <v>0</v>
      </c>
      <c r="G35" s="40"/>
    </row>
    <row r="36" spans="1:7" ht="26.5" x14ac:dyDescent="0.35">
      <c r="A36" s="40"/>
      <c r="B36" s="41" t="s">
        <v>79</v>
      </c>
      <c r="C36" s="40" t="s">
        <v>24</v>
      </c>
      <c r="D36" s="40">
        <v>5</v>
      </c>
      <c r="E36" s="42"/>
      <c r="F36" s="40">
        <f t="shared" si="0"/>
        <v>0</v>
      </c>
      <c r="G36" s="40"/>
    </row>
    <row r="37" spans="1:7" ht="26.5" x14ac:dyDescent="0.35">
      <c r="A37" s="40"/>
      <c r="B37" s="41" t="s">
        <v>80</v>
      </c>
      <c r="C37" s="40" t="s">
        <v>24</v>
      </c>
      <c r="D37" s="40">
        <v>3</v>
      </c>
      <c r="E37" s="42"/>
      <c r="F37" s="40">
        <f t="shared" si="0"/>
        <v>0</v>
      </c>
      <c r="G37" s="40"/>
    </row>
    <row r="38" spans="1:7" x14ac:dyDescent="0.35">
      <c r="A38" s="40"/>
      <c r="B38" s="41" t="s">
        <v>81</v>
      </c>
      <c r="C38" s="40" t="s">
        <v>59</v>
      </c>
      <c r="D38" s="40">
        <v>1</v>
      </c>
      <c r="E38" s="42"/>
      <c r="F38" s="40">
        <f t="shared" si="0"/>
        <v>0</v>
      </c>
      <c r="G38" s="40"/>
    </row>
    <row r="39" spans="1:7" x14ac:dyDescent="0.35">
      <c r="A39" s="40"/>
      <c r="B39" s="41" t="s">
        <v>82</v>
      </c>
      <c r="C39" s="40" t="s">
        <v>59</v>
      </c>
      <c r="D39" s="40">
        <v>1</v>
      </c>
      <c r="E39" s="42"/>
      <c r="F39" s="40">
        <f t="shared" si="0"/>
        <v>0</v>
      </c>
      <c r="G39" s="40"/>
    </row>
    <row r="40" spans="1:7" x14ac:dyDescent="0.35">
      <c r="A40" s="40"/>
      <c r="B40" s="41" t="s">
        <v>83</v>
      </c>
      <c r="C40" s="40" t="s">
        <v>24</v>
      </c>
      <c r="D40" s="40">
        <v>5</v>
      </c>
      <c r="E40" s="42"/>
      <c r="F40" s="40">
        <f t="shared" si="0"/>
        <v>0</v>
      </c>
      <c r="G40" s="40"/>
    </row>
    <row r="41" spans="1:7" x14ac:dyDescent="0.35">
      <c r="A41" s="40"/>
      <c r="B41" s="41" t="s">
        <v>84</v>
      </c>
      <c r="C41" s="40" t="s">
        <v>24</v>
      </c>
      <c r="D41" s="40">
        <v>25</v>
      </c>
      <c r="E41" s="42"/>
      <c r="F41" s="40">
        <f t="shared" si="0"/>
        <v>0</v>
      </c>
      <c r="G41" s="40"/>
    </row>
    <row r="42" spans="1:7" x14ac:dyDescent="0.35">
      <c r="A42" s="40"/>
      <c r="B42" s="41" t="s">
        <v>85</v>
      </c>
      <c r="C42" s="40" t="s">
        <v>24</v>
      </c>
      <c r="D42" s="40">
        <v>30</v>
      </c>
      <c r="E42" s="42"/>
      <c r="F42" s="40">
        <f t="shared" si="0"/>
        <v>0</v>
      </c>
      <c r="G42" s="40"/>
    </row>
    <row r="43" spans="1:7" x14ac:dyDescent="0.35">
      <c r="A43" s="43"/>
      <c r="B43" s="44" t="s">
        <v>86</v>
      </c>
      <c r="C43" s="43" t="s">
        <v>53</v>
      </c>
      <c r="D43" s="43">
        <v>1</v>
      </c>
      <c r="E43" s="45"/>
      <c r="F43" s="40">
        <f t="shared" si="0"/>
        <v>0</v>
      </c>
      <c r="G43" s="43"/>
    </row>
    <row r="44" spans="1:7" s="12" customFormat="1" x14ac:dyDescent="0.35">
      <c r="A44" s="36">
        <v>4</v>
      </c>
      <c r="B44" s="37" t="s">
        <v>56</v>
      </c>
      <c r="C44" s="38"/>
      <c r="D44" s="38"/>
      <c r="E44" s="39"/>
      <c r="F44" s="38"/>
      <c r="G44" s="38">
        <f>SUM(F45)</f>
        <v>0</v>
      </c>
    </row>
    <row r="45" spans="1:7" x14ac:dyDescent="0.35">
      <c r="A45" s="43"/>
      <c r="B45" s="44" t="s">
        <v>87</v>
      </c>
      <c r="C45" s="43" t="s">
        <v>53</v>
      </c>
      <c r="D45" s="43">
        <v>1</v>
      </c>
      <c r="E45" s="45"/>
      <c r="F45" s="40">
        <f t="shared" si="0"/>
        <v>0</v>
      </c>
      <c r="G45" s="43"/>
    </row>
    <row r="46" spans="1:7" s="12" customFormat="1" x14ac:dyDescent="0.35">
      <c r="A46" s="36">
        <v>5</v>
      </c>
      <c r="B46" s="37" t="s">
        <v>57</v>
      </c>
      <c r="C46" s="38"/>
      <c r="D46" s="38"/>
      <c r="E46" s="39"/>
      <c r="F46" s="38"/>
      <c r="G46" s="38">
        <f>SUM(F47:F54)</f>
        <v>0</v>
      </c>
    </row>
    <row r="47" spans="1:7" x14ac:dyDescent="0.35">
      <c r="A47" s="40"/>
      <c r="B47" s="41" t="s">
        <v>88</v>
      </c>
      <c r="C47" s="40" t="s">
        <v>24</v>
      </c>
      <c r="D47" s="40">
        <v>30</v>
      </c>
      <c r="E47" s="42"/>
      <c r="F47" s="40">
        <f t="shared" si="0"/>
        <v>0</v>
      </c>
      <c r="G47" s="40"/>
    </row>
    <row r="48" spans="1:7" x14ac:dyDescent="0.35">
      <c r="A48" s="40"/>
      <c r="B48" s="41" t="s">
        <v>89</v>
      </c>
      <c r="C48" s="40" t="s">
        <v>24</v>
      </c>
      <c r="D48" s="40">
        <v>30</v>
      </c>
      <c r="E48" s="42"/>
      <c r="F48" s="40">
        <f t="shared" si="0"/>
        <v>0</v>
      </c>
      <c r="G48" s="40"/>
    </row>
    <row r="49" spans="1:7" x14ac:dyDescent="0.35">
      <c r="A49" s="40"/>
      <c r="B49" s="41" t="s">
        <v>90</v>
      </c>
      <c r="C49" s="40" t="s">
        <v>24</v>
      </c>
      <c r="D49" s="40">
        <v>30</v>
      </c>
      <c r="E49" s="42"/>
      <c r="F49" s="40">
        <f t="shared" si="0"/>
        <v>0</v>
      </c>
      <c r="G49" s="40"/>
    </row>
    <row r="50" spans="1:7" x14ac:dyDescent="0.35">
      <c r="A50" s="40"/>
      <c r="B50" s="41" t="s">
        <v>91</v>
      </c>
      <c r="C50" s="40" t="s">
        <v>24</v>
      </c>
      <c r="D50" s="40">
        <v>30</v>
      </c>
      <c r="E50" s="42"/>
      <c r="F50" s="40">
        <f t="shared" si="0"/>
        <v>0</v>
      </c>
      <c r="G50" s="40"/>
    </row>
    <row r="51" spans="1:7" ht="26.5" x14ac:dyDescent="0.35">
      <c r="A51" s="40"/>
      <c r="B51" s="41" t="s">
        <v>92</v>
      </c>
      <c r="C51" s="40" t="s">
        <v>24</v>
      </c>
      <c r="D51" s="40">
        <v>3.5</v>
      </c>
      <c r="E51" s="42"/>
      <c r="F51" s="40">
        <f t="shared" si="0"/>
        <v>0</v>
      </c>
      <c r="G51" s="40"/>
    </row>
    <row r="52" spans="1:7" ht="26.5" x14ac:dyDescent="0.35">
      <c r="A52" s="40"/>
      <c r="B52" s="41" t="s">
        <v>93</v>
      </c>
      <c r="C52" s="40" t="s">
        <v>24</v>
      </c>
      <c r="D52" s="40">
        <v>0.6</v>
      </c>
      <c r="E52" s="42"/>
      <c r="F52" s="40">
        <f t="shared" si="0"/>
        <v>0</v>
      </c>
      <c r="G52" s="40"/>
    </row>
    <row r="53" spans="1:7" x14ac:dyDescent="0.35">
      <c r="A53" s="40"/>
      <c r="B53" s="41" t="s">
        <v>94</v>
      </c>
      <c r="C53" s="40" t="s">
        <v>59</v>
      </c>
      <c r="D53" s="40">
        <v>1</v>
      </c>
      <c r="E53" s="42"/>
      <c r="F53" s="40">
        <f t="shared" si="0"/>
        <v>0</v>
      </c>
      <c r="G53" s="40"/>
    </row>
    <row r="54" spans="1:7" ht="39.5" x14ac:dyDescent="0.35">
      <c r="A54" s="43"/>
      <c r="B54" s="44" t="s">
        <v>95</v>
      </c>
      <c r="C54" s="43" t="s">
        <v>59</v>
      </c>
      <c r="D54" s="43">
        <v>1</v>
      </c>
      <c r="E54" s="45"/>
      <c r="F54" s="40">
        <f t="shared" si="0"/>
        <v>0</v>
      </c>
      <c r="G54" s="43"/>
    </row>
    <row r="55" spans="1:7" s="12" customFormat="1" x14ac:dyDescent="0.35">
      <c r="A55" s="36">
        <v>6</v>
      </c>
      <c r="B55" s="37" t="s">
        <v>58</v>
      </c>
      <c r="C55" s="38"/>
      <c r="D55" s="38"/>
      <c r="E55" s="39"/>
      <c r="F55" s="38"/>
      <c r="G55" s="38">
        <f>SUM(F56:F66)</f>
        <v>0</v>
      </c>
    </row>
    <row r="56" spans="1:7" x14ac:dyDescent="0.35">
      <c r="A56" s="40"/>
      <c r="B56" s="41" t="s">
        <v>96</v>
      </c>
      <c r="C56" s="40" t="s">
        <v>53</v>
      </c>
      <c r="D56" s="40">
        <v>1</v>
      </c>
      <c r="E56" s="42"/>
      <c r="F56" s="40">
        <f t="shared" si="0"/>
        <v>0</v>
      </c>
      <c r="G56" s="40"/>
    </row>
    <row r="57" spans="1:7" x14ac:dyDescent="0.35">
      <c r="A57" s="40"/>
      <c r="B57" s="41" t="s">
        <v>97</v>
      </c>
      <c r="C57" s="40" t="s">
        <v>53</v>
      </c>
      <c r="D57" s="40">
        <v>1</v>
      </c>
      <c r="E57" s="42"/>
      <c r="F57" s="40">
        <f t="shared" si="0"/>
        <v>0</v>
      </c>
      <c r="G57" s="40"/>
    </row>
    <row r="58" spans="1:7" x14ac:dyDescent="0.35">
      <c r="A58" s="40"/>
      <c r="B58" s="41" t="s">
        <v>98</v>
      </c>
      <c r="C58" s="40" t="s">
        <v>53</v>
      </c>
      <c r="D58" s="40">
        <v>1</v>
      </c>
      <c r="E58" s="42"/>
      <c r="F58" s="40">
        <f t="shared" si="0"/>
        <v>0</v>
      </c>
      <c r="G58" s="40"/>
    </row>
    <row r="59" spans="1:7" x14ac:dyDescent="0.35">
      <c r="A59" s="40"/>
      <c r="B59" s="41" t="s">
        <v>99</v>
      </c>
      <c r="C59" s="40" t="s">
        <v>53</v>
      </c>
      <c r="D59" s="40">
        <v>1</v>
      </c>
      <c r="E59" s="42"/>
      <c r="F59" s="40">
        <f t="shared" si="0"/>
        <v>0</v>
      </c>
      <c r="G59" s="40"/>
    </row>
    <row r="60" spans="1:7" x14ac:dyDescent="0.35">
      <c r="A60" s="40"/>
      <c r="B60" s="41" t="s">
        <v>100</v>
      </c>
      <c r="C60" s="40" t="s">
        <v>53</v>
      </c>
      <c r="D60" s="40">
        <v>1</v>
      </c>
      <c r="E60" s="42"/>
      <c r="F60" s="40">
        <f t="shared" si="0"/>
        <v>0</v>
      </c>
      <c r="G60" s="40"/>
    </row>
    <row r="61" spans="1:7" x14ac:dyDescent="0.35">
      <c r="A61" s="40"/>
      <c r="B61" s="41" t="s">
        <v>101</v>
      </c>
      <c r="C61" s="40" t="s">
        <v>53</v>
      </c>
      <c r="D61" s="40">
        <v>1</v>
      </c>
      <c r="E61" s="42"/>
      <c r="F61" s="40">
        <f t="shared" si="0"/>
        <v>0</v>
      </c>
      <c r="G61" s="40"/>
    </row>
    <row r="62" spans="1:7" x14ac:dyDescent="0.35">
      <c r="A62" s="40"/>
      <c r="B62" s="41" t="s">
        <v>102</v>
      </c>
      <c r="C62" s="40" t="s">
        <v>53</v>
      </c>
      <c r="D62" s="40">
        <v>1</v>
      </c>
      <c r="E62" s="42"/>
      <c r="F62" s="40">
        <f t="shared" si="0"/>
        <v>0</v>
      </c>
      <c r="G62" s="40"/>
    </row>
    <row r="63" spans="1:7" x14ac:dyDescent="0.35">
      <c r="A63" s="40"/>
      <c r="B63" s="41" t="s">
        <v>103</v>
      </c>
      <c r="C63" s="40" t="s">
        <v>53</v>
      </c>
      <c r="D63" s="40">
        <v>1</v>
      </c>
      <c r="E63" s="42"/>
      <c r="F63" s="40">
        <f t="shared" si="0"/>
        <v>0</v>
      </c>
      <c r="G63" s="40"/>
    </row>
    <row r="64" spans="1:7" x14ac:dyDescent="0.35">
      <c r="A64" s="40"/>
      <c r="B64" s="41" t="s">
        <v>104</v>
      </c>
      <c r="C64" s="40" t="s">
        <v>53</v>
      </c>
      <c r="D64" s="40">
        <v>1</v>
      </c>
      <c r="E64" s="42"/>
      <c r="F64" s="40">
        <f t="shared" si="0"/>
        <v>0</v>
      </c>
      <c r="G64" s="40"/>
    </row>
    <row r="65" spans="1:7" x14ac:dyDescent="0.35">
      <c r="A65" s="40"/>
      <c r="B65" s="41" t="s">
        <v>105</v>
      </c>
      <c r="C65" s="40" t="s">
        <v>53</v>
      </c>
      <c r="D65" s="40">
        <v>1</v>
      </c>
      <c r="E65" s="42"/>
      <c r="F65" s="40">
        <f t="shared" si="0"/>
        <v>0</v>
      </c>
      <c r="G65" s="40"/>
    </row>
    <row r="66" spans="1:7" x14ac:dyDescent="0.35">
      <c r="A66" s="43"/>
      <c r="B66" s="44" t="s">
        <v>106</v>
      </c>
      <c r="C66" s="43" t="s">
        <v>53</v>
      </c>
      <c r="D66" s="43">
        <v>1</v>
      </c>
      <c r="E66" s="45"/>
      <c r="F66" s="43">
        <f t="shared" si="0"/>
        <v>0</v>
      </c>
      <c r="G66" s="43"/>
    </row>
    <row r="67" spans="1:7" x14ac:dyDescent="0.35">
      <c r="A67" s="35"/>
      <c r="B67" s="35"/>
      <c r="C67" s="35"/>
      <c r="D67" s="35"/>
      <c r="E67" s="35"/>
      <c r="F67" s="35"/>
      <c r="G67" s="35"/>
    </row>
    <row r="68" spans="1:7" x14ac:dyDescent="0.35">
      <c r="A68" s="35"/>
      <c r="B68" s="35"/>
      <c r="C68" s="35"/>
      <c r="D68" s="35"/>
      <c r="E68" s="35"/>
      <c r="F68" s="35"/>
      <c r="G68" s="35"/>
    </row>
    <row r="69" spans="1:7" x14ac:dyDescent="0.35">
      <c r="A69" s="35"/>
      <c r="B69" s="35"/>
      <c r="C69" s="35"/>
      <c r="D69" s="35"/>
      <c r="E69" s="35"/>
      <c r="F69" s="35"/>
      <c r="G69" s="35"/>
    </row>
    <row r="70" spans="1:7" x14ac:dyDescent="0.35">
      <c r="A70" s="35"/>
      <c r="B70" s="35"/>
      <c r="C70" s="35"/>
      <c r="D70" s="35"/>
      <c r="E70" s="35"/>
      <c r="F70" s="35"/>
      <c r="G70" s="35"/>
    </row>
    <row r="71" spans="1:7" x14ac:dyDescent="0.35">
      <c r="A71" s="35"/>
      <c r="B71" s="35"/>
      <c r="C71" s="35"/>
      <c r="D71" s="35"/>
      <c r="E71" s="35"/>
      <c r="F71" s="35"/>
      <c r="G71" s="35"/>
    </row>
    <row r="72" spans="1:7" x14ac:dyDescent="0.35">
      <c r="A72" s="35"/>
      <c r="B72" s="35"/>
      <c r="C72" s="35"/>
      <c r="D72" s="35"/>
      <c r="E72" s="35"/>
      <c r="F72" s="35"/>
      <c r="G72" s="35"/>
    </row>
    <row r="73" spans="1:7" x14ac:dyDescent="0.35">
      <c r="A73" s="35"/>
      <c r="B73" s="35"/>
      <c r="C73" s="35"/>
      <c r="D73" s="35"/>
      <c r="E73" s="35"/>
      <c r="F73" s="35"/>
      <c r="G73" s="35"/>
    </row>
    <row r="74" spans="1:7" x14ac:dyDescent="0.35">
      <c r="A74" s="35"/>
      <c r="B74" s="35"/>
      <c r="C74" s="35"/>
      <c r="D74" s="35"/>
      <c r="E74" s="35"/>
      <c r="F74" s="35"/>
      <c r="G74" s="35"/>
    </row>
    <row r="75" spans="1:7" x14ac:dyDescent="0.35">
      <c r="A75" s="35"/>
      <c r="B75" s="35"/>
      <c r="C75" s="35"/>
      <c r="D75" s="35"/>
      <c r="E75" s="35"/>
      <c r="F75" s="35"/>
      <c r="G75" s="35"/>
    </row>
    <row r="76" spans="1:7" x14ac:dyDescent="0.35">
      <c r="A76" s="35"/>
      <c r="B76" s="35"/>
      <c r="C76" s="35"/>
      <c r="D76" s="35"/>
      <c r="E76" s="35"/>
      <c r="F76" s="35"/>
      <c r="G76" s="35"/>
    </row>
    <row r="77" spans="1:7" x14ac:dyDescent="0.35">
      <c r="A77" s="35"/>
      <c r="B77" s="35"/>
      <c r="C77" s="35"/>
      <c r="D77" s="35"/>
      <c r="E77" s="35"/>
      <c r="F77" s="35"/>
      <c r="G77" s="35"/>
    </row>
    <row r="78" spans="1:7" x14ac:dyDescent="0.35">
      <c r="A78" s="35"/>
      <c r="B78" s="35"/>
      <c r="C78" s="35"/>
      <c r="D78" s="35"/>
      <c r="E78" s="35"/>
      <c r="F78" s="35"/>
      <c r="G78" s="35"/>
    </row>
    <row r="79" spans="1:7" x14ac:dyDescent="0.35">
      <c r="A79" s="35"/>
      <c r="B79" s="35"/>
      <c r="C79" s="35"/>
      <c r="D79" s="35"/>
      <c r="E79" s="35"/>
      <c r="F79" s="35"/>
      <c r="G79" s="35"/>
    </row>
    <row r="80" spans="1:7" x14ac:dyDescent="0.35">
      <c r="A80" s="35"/>
      <c r="B80" s="35"/>
      <c r="C80" s="35"/>
      <c r="D80" s="35"/>
      <c r="E80" s="35"/>
      <c r="F80" s="35"/>
      <c r="G80" s="35"/>
    </row>
    <row r="81" spans="1:7" x14ac:dyDescent="0.35">
      <c r="A81" s="35"/>
      <c r="B81" s="35"/>
      <c r="C81" s="35"/>
      <c r="D81" s="35"/>
      <c r="E81" s="35"/>
      <c r="F81" s="35"/>
      <c r="G81" s="35"/>
    </row>
    <row r="82" spans="1:7" x14ac:dyDescent="0.35">
      <c r="A82" s="35"/>
      <c r="B82" s="35"/>
      <c r="C82" s="35"/>
      <c r="D82" s="35"/>
      <c r="E82" s="35"/>
      <c r="F82" s="35"/>
      <c r="G82" s="35"/>
    </row>
    <row r="83" spans="1:7" x14ac:dyDescent="0.35">
      <c r="A83" s="35"/>
      <c r="B83" s="35"/>
      <c r="C83" s="35"/>
      <c r="D83" s="35"/>
      <c r="E83" s="35"/>
      <c r="F83" s="35"/>
      <c r="G83" s="35"/>
    </row>
  </sheetData>
  <sheetProtection algorithmName="SHA-512" hashValue="Xi/1N8iDnb6Tv69lRsfJo58SD4U4beb7sSZdtnjMfKR7J6J0tym5Kagy2+X0cKgb5gefHOXzWdfihAiPCkhlRw==" saltValue="I8TQBrStFQFZxj8X/cOAfQ==" spinCount="100000" sheet="1" objects="1" scenarios="1"/>
  <protectedRanges>
    <protectedRange sqref="E19:E66" name="Oblast1"/>
  </protectedRanges>
  <printOptions horizontalCentered="1"/>
  <pageMargins left="0.39370078740157483" right="0.39370078740157483" top="0.78740157480314965" bottom="0.78740157480314965" header="0.31496062992125984" footer="0.31496062992125984"/>
  <pageSetup paperSize="9" orientation="portrait" horizontalDpi="300" verticalDpi="300" r:id="rId1"/>
  <headerFooter>
    <oddFooter>&amp;C&amp;"-,Kurzíva"&amp;8SO-02&amp;R&amp;"-,Kurzíva"&amp;8&amp;P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A7C73-AB00-4F41-BDD1-FE97E0FD8640}">
  <dimension ref="A1:G79"/>
  <sheetViews>
    <sheetView showGridLines="0" workbookViewId="0">
      <selection activeCell="E19" sqref="E19"/>
    </sheetView>
  </sheetViews>
  <sheetFormatPr defaultRowHeight="15.5" x14ac:dyDescent="0.35"/>
  <cols>
    <col min="1" max="1" width="4.6328125" style="1" customWidth="1"/>
    <col min="2" max="2" width="45.6328125" style="1" customWidth="1"/>
    <col min="3" max="3" width="4.6328125" style="1" customWidth="1"/>
    <col min="4" max="4" width="9.6328125" style="5" customWidth="1"/>
    <col min="5" max="5" width="9.6328125" style="3" customWidth="1"/>
    <col min="6" max="6" width="8.6328125" style="3" customWidth="1"/>
    <col min="7" max="7" width="16.6328125" style="10" customWidth="1"/>
    <col min="8" max="16384" width="8.7265625" style="1"/>
  </cols>
  <sheetData>
    <row r="1" spans="1:7" s="13" customFormat="1" ht="26" x14ac:dyDescent="0.35">
      <c r="A1" s="13" t="s">
        <v>11</v>
      </c>
      <c r="D1" s="14"/>
      <c r="E1" s="15"/>
      <c r="F1" s="15"/>
      <c r="G1" s="15"/>
    </row>
    <row r="2" spans="1:7" x14ac:dyDescent="0.35">
      <c r="A2" s="16" t="s">
        <v>1</v>
      </c>
      <c r="B2" s="19"/>
    </row>
    <row r="3" spans="1:7" x14ac:dyDescent="0.35">
      <c r="A3" s="16"/>
      <c r="B3" s="19" t="str">
        <f>REKAPITULACE!B3</f>
        <v>Vltava, ř.km 328,673 - měrný profil jez Kimlíček</v>
      </c>
    </row>
    <row r="4" spans="1:7" x14ac:dyDescent="0.35">
      <c r="A4" s="16" t="s">
        <v>12</v>
      </c>
      <c r="B4" s="19"/>
    </row>
    <row r="5" spans="1:7" x14ac:dyDescent="0.35">
      <c r="A5" s="16"/>
      <c r="B5" s="19" t="str">
        <f>B17</f>
        <v>VEDLEJŠÍ A OSTATNÍ NÁKLADY</v>
      </c>
    </row>
    <row r="6" spans="1:7" x14ac:dyDescent="0.35">
      <c r="A6" s="16" t="s">
        <v>3</v>
      </c>
      <c r="B6" s="19"/>
    </row>
    <row r="7" spans="1:7" x14ac:dyDescent="0.35">
      <c r="A7" s="16"/>
      <c r="B7" s="19" t="str">
        <f>REKAPITULACE!B7</f>
        <v>Povodí Vltavy, státní podnik</v>
      </c>
    </row>
    <row r="8" spans="1:7" x14ac:dyDescent="0.35">
      <c r="A8" s="16" t="s">
        <v>5</v>
      </c>
      <c r="B8" s="19"/>
    </row>
    <row r="9" spans="1:7" x14ac:dyDescent="0.35">
      <c r="A9" s="16"/>
      <c r="B9" s="19">
        <f>REKAPITULACE!B9</f>
        <v>0</v>
      </c>
    </row>
    <row r="10" spans="1:7" x14ac:dyDescent="0.35">
      <c r="A10" s="16" t="s">
        <v>6</v>
      </c>
      <c r="B10" s="19"/>
    </row>
    <row r="11" spans="1:7" x14ac:dyDescent="0.35">
      <c r="A11" s="16"/>
      <c r="B11" s="19" t="str">
        <f>REKAPITULACE!B11</f>
        <v>Povodí Vltavy, státní podnik - oddělení projektových činností</v>
      </c>
    </row>
    <row r="12" spans="1:7" x14ac:dyDescent="0.35">
      <c r="A12" s="16" t="s">
        <v>8</v>
      </c>
      <c r="B12" s="19"/>
    </row>
    <row r="13" spans="1:7" x14ac:dyDescent="0.35">
      <c r="A13" s="16"/>
      <c r="B13" s="19" t="str">
        <f>REKAPITULACE!B13</f>
        <v>Povodí Vltavy, státní podnik - oddělení projektových činností</v>
      </c>
    </row>
    <row r="14" spans="1:7" x14ac:dyDescent="0.35">
      <c r="A14" s="16" t="s">
        <v>10</v>
      </c>
      <c r="B14" s="19"/>
      <c r="C14" s="16" t="s">
        <v>60</v>
      </c>
      <c r="D14" s="19"/>
    </row>
    <row r="15" spans="1:7" x14ac:dyDescent="0.35">
      <c r="B15" s="18">
        <f>REKAPITULACE!B16</f>
        <v>45223</v>
      </c>
      <c r="D15" s="18" t="str">
        <f>REKAPITULACE!C16</f>
        <v>Ing. Pavel FILIP</v>
      </c>
    </row>
    <row r="16" spans="1:7" ht="39" x14ac:dyDescent="0.35">
      <c r="A16" s="30" t="s">
        <v>13</v>
      </c>
      <c r="B16" s="31" t="s">
        <v>14</v>
      </c>
      <c r="C16" s="31" t="s">
        <v>15</v>
      </c>
      <c r="D16" s="32" t="s">
        <v>16</v>
      </c>
      <c r="E16" s="33" t="s">
        <v>17</v>
      </c>
      <c r="F16" s="33" t="s">
        <v>25</v>
      </c>
      <c r="G16" s="34" t="s">
        <v>18</v>
      </c>
    </row>
    <row r="17" spans="1:7" s="22" customFormat="1" ht="18.5" x14ac:dyDescent="0.45">
      <c r="A17" s="24"/>
      <c r="B17" s="25" t="s">
        <v>107</v>
      </c>
      <c r="C17" s="26"/>
      <c r="D17" s="27"/>
      <c r="E17" s="28"/>
      <c r="F17" s="28"/>
      <c r="G17" s="29">
        <f>SUM(G18)</f>
        <v>0</v>
      </c>
    </row>
    <row r="18" spans="1:7" x14ac:dyDescent="0.35">
      <c r="A18" s="9"/>
      <c r="B18" s="54" t="s">
        <v>19</v>
      </c>
      <c r="G18" s="47">
        <f>SUM(G19:G26)</f>
        <v>0</v>
      </c>
    </row>
    <row r="19" spans="1:7" s="7" customFormat="1" x14ac:dyDescent="0.35">
      <c r="A19" s="30">
        <v>1</v>
      </c>
      <c r="B19" s="48" t="s">
        <v>153</v>
      </c>
      <c r="C19" s="49" t="s">
        <v>53</v>
      </c>
      <c r="D19" s="50">
        <v>1</v>
      </c>
      <c r="E19" s="51"/>
      <c r="F19" s="52"/>
      <c r="G19" s="53">
        <f>D19*E19</f>
        <v>0</v>
      </c>
    </row>
    <row r="20" spans="1:7" x14ac:dyDescent="0.35">
      <c r="A20" s="30">
        <v>2</v>
      </c>
      <c r="B20" s="48" t="s">
        <v>108</v>
      </c>
      <c r="C20" s="49" t="s">
        <v>53</v>
      </c>
      <c r="D20" s="50">
        <v>1</v>
      </c>
      <c r="E20" s="51"/>
      <c r="F20" s="52"/>
      <c r="G20" s="53">
        <f t="shared" ref="G20:G26" si="0">D20*E20</f>
        <v>0</v>
      </c>
    </row>
    <row r="21" spans="1:7" x14ac:dyDescent="0.35">
      <c r="A21" s="30">
        <v>3</v>
      </c>
      <c r="B21" s="48" t="s">
        <v>109</v>
      </c>
      <c r="C21" s="49" t="s">
        <v>53</v>
      </c>
      <c r="D21" s="50">
        <v>1</v>
      </c>
      <c r="E21" s="51"/>
      <c r="F21" s="52"/>
      <c r="G21" s="53">
        <f t="shared" si="0"/>
        <v>0</v>
      </c>
    </row>
    <row r="22" spans="1:7" x14ac:dyDescent="0.35">
      <c r="A22" s="30">
        <v>4</v>
      </c>
      <c r="B22" s="48" t="s">
        <v>110</v>
      </c>
      <c r="C22" s="49" t="s">
        <v>53</v>
      </c>
      <c r="D22" s="50">
        <v>1</v>
      </c>
      <c r="E22" s="51"/>
      <c r="F22" s="52"/>
      <c r="G22" s="53">
        <f t="shared" si="0"/>
        <v>0</v>
      </c>
    </row>
    <row r="23" spans="1:7" x14ac:dyDescent="0.35">
      <c r="A23" s="30">
        <v>5</v>
      </c>
      <c r="B23" s="48" t="s">
        <v>111</v>
      </c>
      <c r="C23" s="49" t="s">
        <v>53</v>
      </c>
      <c r="D23" s="50">
        <v>1</v>
      </c>
      <c r="E23" s="51"/>
      <c r="F23" s="52"/>
      <c r="G23" s="53">
        <f t="shared" si="0"/>
        <v>0</v>
      </c>
    </row>
    <row r="24" spans="1:7" x14ac:dyDescent="0.35">
      <c r="A24" s="30">
        <v>6</v>
      </c>
      <c r="B24" s="48" t="s">
        <v>112</v>
      </c>
      <c r="C24" s="49" t="s">
        <v>53</v>
      </c>
      <c r="D24" s="50">
        <v>1</v>
      </c>
      <c r="E24" s="51"/>
      <c r="F24" s="52"/>
      <c r="G24" s="53">
        <f t="shared" si="0"/>
        <v>0</v>
      </c>
    </row>
    <row r="25" spans="1:7" x14ac:dyDescent="0.35">
      <c r="A25" s="30">
        <v>7</v>
      </c>
      <c r="B25" s="48" t="s">
        <v>113</v>
      </c>
      <c r="C25" s="49" t="s">
        <v>53</v>
      </c>
      <c r="D25" s="50">
        <v>1</v>
      </c>
      <c r="E25" s="51"/>
      <c r="F25" s="52"/>
      <c r="G25" s="53">
        <f t="shared" si="0"/>
        <v>0</v>
      </c>
    </row>
    <row r="26" spans="1:7" x14ac:dyDescent="0.35">
      <c r="A26" s="30">
        <v>8</v>
      </c>
      <c r="B26" s="48" t="s">
        <v>114</v>
      </c>
      <c r="C26" s="49" t="s">
        <v>53</v>
      </c>
      <c r="D26" s="50">
        <v>1</v>
      </c>
      <c r="E26" s="51"/>
      <c r="F26" s="52"/>
      <c r="G26" s="53">
        <f t="shared" si="0"/>
        <v>0</v>
      </c>
    </row>
    <row r="27" spans="1:7" x14ac:dyDescent="0.35">
      <c r="D27" s="1"/>
      <c r="E27" s="1"/>
      <c r="F27" s="1"/>
      <c r="G27" s="1"/>
    </row>
    <row r="28" spans="1:7" x14ac:dyDescent="0.35">
      <c r="D28" s="1"/>
      <c r="E28" s="1"/>
      <c r="F28" s="1"/>
      <c r="G28" s="1"/>
    </row>
    <row r="29" spans="1:7" x14ac:dyDescent="0.35">
      <c r="D29" s="1"/>
      <c r="E29" s="1"/>
      <c r="F29" s="1"/>
      <c r="G29" s="1"/>
    </row>
    <row r="30" spans="1:7" x14ac:dyDescent="0.35">
      <c r="D30" s="1"/>
      <c r="E30" s="1"/>
      <c r="F30" s="1"/>
      <c r="G30" s="1"/>
    </row>
    <row r="31" spans="1:7" x14ac:dyDescent="0.35">
      <c r="D31" s="1"/>
      <c r="E31" s="1"/>
      <c r="F31" s="1"/>
      <c r="G31" s="1"/>
    </row>
    <row r="32" spans="1:7" x14ac:dyDescent="0.35">
      <c r="D32" s="1"/>
      <c r="E32" s="1"/>
      <c r="F32" s="1"/>
      <c r="G32" s="1"/>
    </row>
    <row r="33" s="1" customFormat="1" x14ac:dyDescent="0.35"/>
    <row r="34" s="1" customFormat="1" x14ac:dyDescent="0.35"/>
    <row r="35" s="1" customFormat="1" x14ac:dyDescent="0.35"/>
    <row r="36" s="1" customFormat="1" x14ac:dyDescent="0.35"/>
    <row r="37" s="1" customFormat="1" x14ac:dyDescent="0.35"/>
    <row r="38" s="1" customFormat="1" x14ac:dyDescent="0.35"/>
    <row r="39" s="1" customFormat="1" x14ac:dyDescent="0.35"/>
    <row r="40" s="1" customFormat="1" x14ac:dyDescent="0.35"/>
    <row r="41" s="1" customFormat="1" x14ac:dyDescent="0.35"/>
    <row r="42" s="1" customFormat="1" x14ac:dyDescent="0.35"/>
    <row r="43" s="1" customFormat="1" x14ac:dyDescent="0.35"/>
    <row r="44" s="1" customFormat="1" x14ac:dyDescent="0.35"/>
    <row r="45" s="1" customFormat="1" x14ac:dyDescent="0.35"/>
    <row r="46" s="1" customFormat="1" x14ac:dyDescent="0.35"/>
    <row r="47" s="1" customFormat="1" x14ac:dyDescent="0.35"/>
    <row r="48" s="1" customFormat="1" x14ac:dyDescent="0.35"/>
    <row r="49" s="1" customFormat="1" x14ac:dyDescent="0.35"/>
    <row r="50" s="1" customFormat="1" x14ac:dyDescent="0.35"/>
    <row r="51" s="1" customFormat="1" x14ac:dyDescent="0.35"/>
    <row r="52" s="1" customFormat="1" x14ac:dyDescent="0.35"/>
    <row r="53" s="1" customFormat="1" x14ac:dyDescent="0.35"/>
    <row r="54" s="1" customFormat="1" x14ac:dyDescent="0.35"/>
    <row r="55" s="1" customFormat="1" x14ac:dyDescent="0.35"/>
    <row r="56" s="1" customFormat="1" x14ac:dyDescent="0.35"/>
    <row r="57" s="1" customFormat="1" x14ac:dyDescent="0.35"/>
    <row r="58" s="1" customFormat="1" x14ac:dyDescent="0.35"/>
    <row r="59" s="1" customFormat="1" x14ac:dyDescent="0.35"/>
    <row r="60" s="1" customFormat="1" x14ac:dyDescent="0.35"/>
    <row r="61" s="1" customFormat="1" x14ac:dyDescent="0.35"/>
    <row r="62" s="1" customFormat="1" x14ac:dyDescent="0.35"/>
    <row r="63" s="1" customFormat="1" x14ac:dyDescent="0.35"/>
    <row r="64" s="1" customFormat="1" x14ac:dyDescent="0.35"/>
    <row r="65" s="1" customFormat="1" x14ac:dyDescent="0.35"/>
    <row r="66" s="1" customFormat="1" x14ac:dyDescent="0.35"/>
    <row r="67" s="1" customFormat="1" x14ac:dyDescent="0.35"/>
    <row r="68" s="1" customFormat="1" x14ac:dyDescent="0.35"/>
    <row r="69" s="1" customFormat="1" x14ac:dyDescent="0.35"/>
    <row r="70" s="1" customFormat="1" x14ac:dyDescent="0.35"/>
    <row r="71" s="1" customFormat="1" x14ac:dyDescent="0.35"/>
    <row r="72" s="1" customFormat="1" x14ac:dyDescent="0.35"/>
    <row r="73" s="1" customFormat="1" x14ac:dyDescent="0.35"/>
    <row r="74" s="1" customFormat="1" x14ac:dyDescent="0.35"/>
    <row r="75" s="1" customFormat="1" x14ac:dyDescent="0.35"/>
    <row r="76" s="1" customFormat="1" x14ac:dyDescent="0.35"/>
    <row r="77" s="1" customFormat="1" x14ac:dyDescent="0.35"/>
    <row r="78" s="1" customFormat="1" x14ac:dyDescent="0.35"/>
    <row r="79" s="1" customFormat="1" x14ac:dyDescent="0.35"/>
  </sheetData>
  <sheetProtection algorithmName="SHA-512" hashValue="tKydTwJgN5bHkjveyKDDocMPlXEDN/ns5I5bgqmfWuXUp2lsvffF5PAD1Suq0e6LyV/cEu4C44/kw2LRbXRgww==" saltValue="iSXVZCeDYCxqjtC9lyUfHA==" spinCount="100000" sheet="1" objects="1" scenarios="1"/>
  <protectedRanges>
    <protectedRange sqref="E19:E26" name="Oblast1"/>
  </protectedRanges>
  <printOptions horizontalCentered="1"/>
  <pageMargins left="0.39370078740157483" right="0.39370078740157483" top="0.78740157480314965" bottom="0.78740157480314965" header="0.31496062992125984" footer="0.31496062992125984"/>
  <pageSetup paperSize="9" orientation="portrait" horizontalDpi="300" verticalDpi="300" r:id="rId1"/>
  <headerFooter>
    <oddFooter>&amp;C&amp;"-,Kurzíva"&amp;8VON&amp;R&amp;"-,Kurzíva"&amp;8&amp;P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8" ma:contentTypeDescription="Vytvoří nový dokument" ma:contentTypeScope="" ma:versionID="1ff1a2ff228e8496d2cdd54681b8c6d9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b8079a8c743d7c1b9f28c862330ab59d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df82892-9f05-4115-b8bf-20a77a76b5d2" xsi:nil="true"/>
    <lcf76f155ced4ddcb4097134ff3c332f xmlns="29ed0e5a-0378-45b4-a990-92aa170f38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26D8AE-DDE9-4986-88F9-C883B4AF168A}"/>
</file>

<file path=customXml/itemProps2.xml><?xml version="1.0" encoding="utf-8"?>
<ds:datastoreItem xmlns:ds="http://schemas.openxmlformats.org/officeDocument/2006/customXml" ds:itemID="{5396B0BB-0228-4087-AB27-1A2825796CBE}"/>
</file>

<file path=customXml/itemProps3.xml><?xml version="1.0" encoding="utf-8"?>
<ds:datastoreItem xmlns:ds="http://schemas.openxmlformats.org/officeDocument/2006/customXml" ds:itemID="{EBFF5596-3A71-4630-8F3C-FD6DC024C1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REKAPITULACE</vt:lpstr>
      <vt:lpstr>SO-01</vt:lpstr>
      <vt:lpstr>SO-02</vt:lpstr>
      <vt:lpstr>VON</vt:lpstr>
      <vt:lpstr>'SO-01'!Názvy_tisku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Pavel</dc:creator>
  <cp:lastModifiedBy>Filip Pavel</cp:lastModifiedBy>
  <cp:lastPrinted>2024-03-13T13:54:49Z</cp:lastPrinted>
  <dcterms:created xsi:type="dcterms:W3CDTF">2023-10-24T07:26:30Z</dcterms:created>
  <dcterms:modified xsi:type="dcterms:W3CDTF">2024-03-14T08:34:31Z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</Properties>
</file>